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defaultThemeVersion="166925"/>
  <mc:AlternateContent xmlns:mc="http://schemas.openxmlformats.org/markup-compatibility/2006">
    <mc:Choice Requires="x15">
      <x15ac:absPath xmlns:x15ac="http://schemas.microsoft.com/office/spreadsheetml/2010/11/ac" url="https://coordinationsc.sharepoint.com/sites/CSCData/Shared Documents/General/E000 - COMM ET GESTION INFO/Outils de travail/Réseaux/Contrats/"/>
    </mc:Choice>
  </mc:AlternateContent>
  <xr:revisionPtr revIDLastSave="24" documentId="13_ncr:1_{00C50861-AE3E-4CA5-9FA6-B2EED8287D7B}" xr6:coauthVersionLast="47" xr6:coauthVersionMax="47" xr10:uidLastSave="{1E0FA339-60CB-40B3-914A-6FFEF37561DB}"/>
  <workbookProtection lockStructure="1"/>
  <bookViews>
    <workbookView xWindow="-120" yWindow="-120" windowWidth="25440" windowHeight="15390" activeTab="2" xr2:uid="{22DABF8C-BFB7-4049-8AFB-CC5BCCB3E7BF}"/>
  </bookViews>
  <sheets>
    <sheet name="Mise en garde" sheetId="3" r:id="rId1"/>
    <sheet name="Guide d'utilisation" sheetId="5" r:id="rId2"/>
    <sheet name="Contrat" sheetId="1" r:id="rId3"/>
    <sheet name="Références taux et max" sheetId="2" r:id="rId4"/>
  </sheets>
  <definedNames>
    <definedName name="_xlnm.Print_Area" localSheetId="2">Contrat!$A$1:$O$55,Contrat!$Q$56:$S$77</definedName>
    <definedName name="_xlnm.Print_Area" localSheetId="1">'Guide d''utilisation'!$A$1:$H$13</definedName>
    <definedName name="_xlnm.Print_Area" localSheetId="0">'Mise en garde'!$A$1:$H$3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8" i="1" l="1"/>
  <c r="N36" i="1"/>
  <c r="N34" i="1"/>
  <c r="N32" i="1"/>
  <c r="N30" i="1"/>
  <c r="N28" i="1"/>
  <c r="N26" i="1"/>
  <c r="D39" i="2"/>
  <c r="D29" i="2"/>
  <c r="D28" i="2"/>
  <c r="M26" i="1" l="1"/>
  <c r="O26" i="1" s="1"/>
  <c r="M30" i="1"/>
  <c r="D12" i="2" l="1"/>
  <c r="D47" i="2"/>
  <c r="D57" i="2"/>
  <c r="D50" i="2" l="1"/>
  <c r="D32" i="2"/>
  <c r="D33" i="2"/>
  <c r="D24" i="2"/>
  <c r="D25" i="2"/>
  <c r="D13" i="2"/>
  <c r="D14" i="2"/>
  <c r="D15" i="2"/>
  <c r="D9" i="2"/>
  <c r="D63" i="2" l="1"/>
  <c r="D56" i="2"/>
  <c r="D36" i="2"/>
  <c r="O36" i="1"/>
  <c r="M36" i="1"/>
  <c r="M34" i="1"/>
  <c r="M32" i="1"/>
  <c r="O28" i="1"/>
  <c r="O30" i="1" l="1"/>
  <c r="O34" i="1"/>
  <c r="O32" i="1"/>
  <c r="D18" i="2"/>
  <c r="D20" i="2"/>
  <c r="D22" i="2"/>
  <c r="D23" i="2"/>
  <c r="D10" i="2"/>
  <c r="D11" i="2"/>
  <c r="D16" i="2"/>
  <c r="D17" i="2"/>
  <c r="D26" i="2"/>
  <c r="D27" i="2"/>
  <c r="D30" i="2"/>
  <c r="D31" i="2"/>
  <c r="D34" i="2"/>
  <c r="D35" i="2"/>
  <c r="D37" i="2"/>
  <c r="D38" i="2"/>
  <c r="D40" i="2"/>
  <c r="D41" i="2"/>
  <c r="D42" i="2"/>
  <c r="D44" i="2"/>
  <c r="D43" i="2"/>
  <c r="D45" i="2"/>
  <c r="D46" i="2"/>
  <c r="D48" i="2"/>
  <c r="D49" i="2"/>
  <c r="D51" i="2"/>
  <c r="D52" i="2"/>
  <c r="D54" i="2"/>
  <c r="D55" i="2"/>
  <c r="D58" i="2"/>
  <c r="D59" i="2"/>
  <c r="D60" i="2"/>
  <c r="D61" i="2"/>
  <c r="D62" i="2"/>
  <c r="D64" i="2"/>
  <c r="D66" i="2"/>
  <c r="D65" i="2"/>
  <c r="D6" i="2"/>
  <c r="D53" i="2"/>
  <c r="D8" i="2"/>
  <c r="D7" i="2"/>
  <c r="D21" i="2"/>
  <c r="D19" i="2"/>
  <c r="Q63" i="1" l="1"/>
  <c r="Q73" i="1" l="1"/>
  <c r="M41" i="1" l="1"/>
  <c r="N45" i="1"/>
  <c r="M42" i="1" l="1"/>
  <c r="M43" i="1"/>
  <c r="M44" i="1" l="1"/>
  <c r="M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Boissinot Nathalie (DPP) (Québec)</author>
  </authors>
  <commentList>
    <comment ref="A14" authorId="0" shapeId="0" xr:uid="{6B5FD2AF-DF70-4523-9F77-C7F0BEF47599}">
      <text>
        <r>
          <rPr>
            <b/>
            <sz val="8"/>
            <color indexed="81"/>
            <rFont val="Tahoma"/>
            <family val="2"/>
          </rPr>
          <t>Statut du demandeur :</t>
        </r>
        <r>
          <rPr>
            <sz val="8"/>
            <color indexed="81"/>
            <rFont val="Tahoma"/>
            <family val="2"/>
          </rPr>
          <t xml:space="preserve">
Sélectionnez « Oui » ou « Non » selon le statut attribué par le réseau. Si le statut n'est pas connu, sélectionnez « Ne sais pas ».</t>
        </r>
        <r>
          <rPr>
            <sz val="9"/>
            <color indexed="81"/>
            <rFont val="Tahoma"/>
            <family val="2"/>
          </rPr>
          <t xml:space="preserve">
</t>
        </r>
      </text>
    </comment>
    <comment ref="A19" authorId="0" shapeId="0" xr:uid="{58C7668D-C677-47EF-B6F7-FD6070B44B25}">
      <text>
        <r>
          <rPr>
            <sz val="9"/>
            <color indexed="81"/>
            <rFont val="Tahoma"/>
            <family val="2"/>
          </rPr>
          <t xml:space="preserve">Production principale visée par le contrat
</t>
        </r>
      </text>
    </comment>
    <comment ref="A26" authorId="0" shapeId="0" xr:uid="{8E3CE161-164C-479C-A5FF-EF20DC725AD7}">
      <text>
        <r>
          <rPr>
            <b/>
            <sz val="8"/>
            <color indexed="81"/>
            <rFont val="Tahoma"/>
            <family val="2"/>
          </rPr>
          <t>Services réalisés</t>
        </r>
        <r>
          <rPr>
            <sz val="8"/>
            <color indexed="81"/>
            <rFont val="Tahoma"/>
            <family val="2"/>
          </rPr>
          <t xml:space="preserve">
Sélectionnez, à l'aide de la liste déroulante, les activités réalisées dans le cadre du contrat.</t>
        </r>
      </text>
    </comment>
    <comment ref="A27" authorId="0" shapeId="0" xr:uid="{8B5E783A-5DDA-4326-997E-7D33A1BC2023}">
      <text>
        <r>
          <rPr>
            <sz val="9"/>
            <color indexed="81"/>
            <rFont val="Tahoma"/>
            <family val="2"/>
          </rPr>
          <t xml:space="preserve">Décrivez la nature des activités réalisées.
</t>
        </r>
      </text>
    </comment>
    <comment ref="A51" authorId="0" shapeId="0" xr:uid="{B97E5F7C-DD0B-4857-BE74-85DE529560EC}">
      <text>
        <r>
          <rPr>
            <sz val="9"/>
            <color indexed="81"/>
            <rFont val="Tahoma"/>
            <family val="2"/>
          </rPr>
          <t xml:space="preserve">Identifiez d'autres modalités de paiement, s'il y a lieu. Exemples : date limite de paiement, paiement exigeant certains frais, etc.
</t>
        </r>
      </text>
    </comment>
  </commentList>
</comments>
</file>

<file path=xl/sharedStrings.xml><?xml version="1.0" encoding="utf-8"?>
<sst xmlns="http://schemas.openxmlformats.org/spreadsheetml/2006/main" count="226" uniqueCount="216">
  <si>
    <t>Adresse :</t>
  </si>
  <si>
    <t>Ville (Province) :</t>
  </si>
  <si>
    <t>MANDAT</t>
  </si>
  <si>
    <t>Date de début :</t>
  </si>
  <si>
    <t xml:space="preserve">Date de fin : </t>
  </si>
  <si>
    <t>Description du mandat :      </t>
  </si>
  <si>
    <t>heure</t>
  </si>
  <si>
    <t>$/h</t>
  </si>
  <si>
    <t>Montants</t>
  </si>
  <si>
    <t>% PSC</t>
  </si>
  <si>
    <t>$  PSC</t>
  </si>
  <si>
    <t>Service non admissible au PSC</t>
  </si>
  <si>
    <t>Autres frais</t>
  </si>
  <si>
    <t>MODALITÉS DE PAIEMENT ET AUTRES FRAIS</t>
  </si>
  <si>
    <t>DÉCLARATION ET ENGAGEMENT DES PARTIES</t>
  </si>
  <si>
    <t xml:space="preserve">DIVULGATION D’INFORMATION ET ACCÈS AUX DOCUMENTS </t>
  </si>
  <si>
    <t xml:space="preserve">Je, soussigné(e), </t>
  </si>
  <si>
    <t>o  le rapport d’intervention; ou</t>
  </si>
  <si>
    <t>o  la facture émise en lien avec ce contrat;</t>
  </si>
  <si>
    <t>o  tout autre document pertinent.</t>
  </si>
  <si>
    <t>o  le contrat de service;</t>
  </si>
  <si>
    <t>o  la preuve du paiement des services rendus; ou</t>
  </si>
  <si>
    <t>o  le diagnostic écrit;</t>
  </si>
  <si>
    <t>o  tout autre document pertinent. </t>
  </si>
  <si>
    <t>LEVÉE DU SECRET PROFESSIONNEL OU DE L’OBLIGATION DE CONFIDENTIALITÉ</t>
  </si>
  <si>
    <t>Je, soussigné(e),</t>
  </si>
  <si>
    <t>SIGNATURES</t>
  </si>
  <si>
    <t>Non-adm</t>
  </si>
  <si>
    <t>Service réglementaire</t>
  </si>
  <si>
    <t>AS201</t>
  </si>
  <si>
    <t>AS301</t>
  </si>
  <si>
    <t>AS401</t>
  </si>
  <si>
    <t>AS501</t>
  </si>
  <si>
    <t>AS601</t>
  </si>
  <si>
    <t>P101</t>
  </si>
  <si>
    <t>P201</t>
  </si>
  <si>
    <t>P301</t>
  </si>
  <si>
    <t>P302</t>
  </si>
  <si>
    <t>P802</t>
  </si>
  <si>
    <t>Subvention</t>
  </si>
  <si>
    <t>Nom du conseiller et fonction :</t>
  </si>
  <si>
    <t>GESTION-Diagnostic global</t>
  </si>
  <si>
    <t>GESTION-Planification stratégique</t>
  </si>
  <si>
    <t xml:space="preserve">GESTION-Suivi d'un plan d'action </t>
  </si>
  <si>
    <t xml:space="preserve">GESTION-Rencontre préparatoire au plan de transfert </t>
  </si>
  <si>
    <t xml:space="preserve">DONNÉES-Organisation de données </t>
  </si>
  <si>
    <t>RH-Gestion du travail et des ressources humaines</t>
  </si>
  <si>
    <t>Code postal :</t>
  </si>
  <si>
    <t>Courriel :</t>
  </si>
  <si>
    <t>Sous-total :</t>
  </si>
  <si>
    <t>TPS :</t>
  </si>
  <si>
    <t>TVQ :</t>
  </si>
  <si>
    <t>Coût total des services offerts :</t>
  </si>
  <si>
    <t>P404</t>
  </si>
  <si>
    <t>P406</t>
  </si>
  <si>
    <t>GESTION-Plan de transfert</t>
  </si>
  <si>
    <t>GESTION-Plan de démarrage</t>
  </si>
  <si>
    <t>Le demandeur reconnaît avoir pris connaissance du présent contrat, et notamment de la section « Consentements » ainsi que du Programme services-conseils et accepte de se soumettre à chacune des clauses, conditions et obligations qui y sont décrites.</t>
  </si>
  <si>
    <t>o  les recommandations écrites;</t>
  </si>
  <si>
    <r>
      <t>Contexte de réalisation :</t>
    </r>
    <r>
      <rPr>
        <b/>
        <sz val="10"/>
        <color rgb="FF4F81BD"/>
        <rFont val="Calibri"/>
        <family val="2"/>
        <scheme val="minor"/>
      </rPr>
      <t xml:space="preserve"> </t>
    </r>
    <r>
      <rPr>
        <b/>
        <sz val="10"/>
        <color theme="1"/>
        <rFont val="Calibri"/>
        <family val="2"/>
        <scheme val="minor"/>
      </rPr>
      <t>     </t>
    </r>
  </si>
  <si>
    <t>P408</t>
  </si>
  <si>
    <t>P401</t>
  </si>
  <si>
    <t>Guide d'utilisation</t>
  </si>
  <si>
    <t>Section : Statut particulier du demandeur</t>
  </si>
  <si>
    <t>Section : Dispensateur et demandeur</t>
  </si>
  <si>
    <t>Section : Mandat</t>
  </si>
  <si>
    <t>Section : Description et coûts du ou des services</t>
  </si>
  <si>
    <t>Honoraires</t>
  </si>
  <si>
    <r>
      <rPr>
        <b/>
        <sz val="9"/>
        <color theme="1"/>
        <rFont val="Calibri"/>
        <family val="2"/>
        <scheme val="minor"/>
      </rPr>
      <t xml:space="preserve">· </t>
    </r>
    <r>
      <rPr>
        <sz val="9"/>
        <color theme="1"/>
        <rFont val="Calibri"/>
        <family val="2"/>
        <scheme val="minor"/>
      </rPr>
      <t>permette au réseau Agriconseils, à la Coordination services-conseils ou à un mandataire du ministère de l’Agriculture, des Pêcheries et de l’Alimentation, à des fins de vérification et d'évaluation, d'avoir accès aux documents suivants :</t>
    </r>
  </si>
  <si>
    <t>OUI</t>
  </si>
  <si>
    <t>NON</t>
  </si>
  <si>
    <t>Statut du demandeur</t>
  </si>
  <si>
    <t>P703</t>
  </si>
  <si>
    <t>P702</t>
  </si>
  <si>
    <t>P203</t>
  </si>
  <si>
    <t>CULTURES-Diagnostic spécifique en pratiques culturales</t>
  </si>
  <si>
    <t>P204</t>
  </si>
  <si>
    <t>P207</t>
  </si>
  <si>
    <t>CIP101</t>
  </si>
  <si>
    <t>ÉLEVAGES-Diagnostic spécifique en pratiques d’élevage</t>
  </si>
  <si>
    <t>MISE EN GARDE</t>
  </si>
  <si>
    <r>
      <rPr>
        <b/>
        <sz val="9"/>
        <color theme="1"/>
        <rFont val="Calibri"/>
        <family val="2"/>
        <scheme val="minor"/>
      </rPr>
      <t>·</t>
    </r>
    <r>
      <rPr>
        <sz val="9"/>
        <color theme="1"/>
        <rFont val="Calibri"/>
        <family val="2"/>
        <scheme val="minor"/>
      </rPr>
      <t> transmette au réseau Agriconseils, aux fins d'octroi d'une aide financière, les documents suivants :</t>
    </r>
  </si>
  <si>
    <t>Code d'activité PSC</t>
  </si>
  <si>
    <t>Activités</t>
  </si>
  <si>
    <t>Taux</t>
  </si>
  <si>
    <t>Maximum</t>
  </si>
  <si>
    <t>STATUT PARTICULIER DU DEMANDEUR</t>
  </si>
  <si>
    <t>Services professionnels et nature des activités réalisées</t>
  </si>
  <si>
    <t xml:space="preserve"> en mon nom personnel ou en qualité de répondant dûment autorisé de l'entreprise identifiée au présent contrat, consens à ce que le dispensateur également identifié au présent contrat :</t>
  </si>
  <si>
    <t>en mon nom personnel ou en qualité de répondant dûment autorisé de l'entreprise identifiée au présent contrat, relève le dispensateur désigné au présent contrat du secret professionnel nous liant et de son obligation de confidentialité à mon égard pour les situations décrites au consentement à la divulgation et communication de renseignements et d’accès aux documents ci-haut complété.</t>
  </si>
  <si>
    <t>Veuillez remplir l'ensemble des renseignements demandés pour assurer le bon traitement du contrat.</t>
  </si>
  <si>
    <t>Nom du dispensateur :</t>
  </si>
  <si>
    <t>Numéro de contrat :</t>
  </si>
  <si>
    <t>Nom de l’entreprise :      </t>
  </si>
  <si>
    <t>Nom du répondant :  </t>
  </si>
  <si>
    <t>Numéro d’identification ministériel (NIM) :</t>
  </si>
  <si>
    <t>Section : Modalités de paiement et autres frais</t>
  </si>
  <si>
    <t>Aide financière</t>
  </si>
  <si>
    <t>Équivalent Honoraires</t>
  </si>
  <si>
    <t>NE SAIT PAS</t>
  </si>
  <si>
    <r>
      <t xml:space="preserve">Vous devez indiquer la </t>
    </r>
    <r>
      <rPr>
        <i/>
        <sz val="11"/>
        <color theme="5" tint="-0.249977111117893"/>
        <rFont val="Calibri"/>
        <family val="2"/>
        <scheme val="minor"/>
      </rPr>
      <t>production principale</t>
    </r>
    <r>
      <rPr>
        <sz val="11"/>
        <color theme="1"/>
        <rFont val="Calibri"/>
        <family val="2"/>
        <scheme val="minor"/>
      </rPr>
      <t xml:space="preserve"> visée par le mandat.  Les </t>
    </r>
    <r>
      <rPr>
        <i/>
        <sz val="11"/>
        <color theme="5" tint="-0.249977111117893"/>
        <rFont val="Calibri"/>
        <family val="2"/>
        <scheme val="minor"/>
      </rPr>
      <t>dates de début et de fin</t>
    </r>
    <r>
      <rPr>
        <sz val="11"/>
        <color theme="1"/>
        <rFont val="Calibri"/>
        <family val="2"/>
        <scheme val="minor"/>
      </rPr>
      <t xml:space="preserve"> du mandat servent à la fois à l'entreprise et au réseau Agriconseils à établir une perspective quant au délai de réalisation du mandat.
La </t>
    </r>
    <r>
      <rPr>
        <i/>
        <sz val="11"/>
        <color theme="5" tint="-0.249977111117893"/>
        <rFont val="Calibri"/>
        <family val="2"/>
        <scheme val="minor"/>
      </rPr>
      <t>description du mandat</t>
    </r>
    <r>
      <rPr>
        <sz val="11"/>
        <color theme="1"/>
        <rFont val="Calibri"/>
        <family val="2"/>
        <scheme val="minor"/>
      </rPr>
      <t xml:space="preserve"> doit contribuer à préciser les attentes et engagements respectifs des signataires. Elle  permet aussi au réseau Agriconseils de faire le lien avec les activités subventionnées dans le cadre du PSC.
Le </t>
    </r>
    <r>
      <rPr>
        <i/>
        <sz val="11"/>
        <color theme="5" tint="-0.249977111117893"/>
        <rFont val="Calibri"/>
        <family val="2"/>
        <scheme val="minor"/>
      </rPr>
      <t>contexte de réalisation du mandat</t>
    </r>
    <r>
      <rPr>
        <sz val="11"/>
        <color theme="1"/>
        <rFont val="Calibri"/>
        <family val="2"/>
        <scheme val="minor"/>
      </rPr>
      <t xml:space="preserve"> permet de partager une lecture commune de la situation dans laquelle vous réaliserez votre mandat. Il détermine les enjeux et les besoins de l'entreprise et  clarifie la portée du contrat facilitant ainsi le traitement de la confirmation d'aide financière par le réseau Agriconseils.  </t>
    </r>
  </si>
  <si>
    <r>
      <t xml:space="preserve">Et, d’autre part :
</t>
    </r>
    <r>
      <rPr>
        <sz val="10"/>
        <rFont val="Calibri"/>
        <family val="2"/>
        <scheme val="minor"/>
      </rPr>
      <t xml:space="preserve">Ci-après appelé le demandeur </t>
    </r>
  </si>
  <si>
    <r>
      <t>Total des aides financières (conditionnelles à l'approbation du réseau Agriconseils</t>
    </r>
    <r>
      <rPr>
        <b/>
        <vertAlign val="superscript"/>
        <sz val="10"/>
        <color theme="1"/>
        <rFont val="Calibri"/>
        <family val="2"/>
        <scheme val="minor"/>
      </rPr>
      <t>1</t>
    </r>
    <r>
      <rPr>
        <b/>
        <sz val="10"/>
        <color theme="1"/>
        <rFont val="Calibri"/>
        <family val="2"/>
        <scheme val="minor"/>
      </rPr>
      <t>) :</t>
    </r>
  </si>
  <si>
    <t>Coût net des services au demandeur :</t>
  </si>
  <si>
    <t>Initiales du dispensateur : ______</t>
  </si>
  <si>
    <t>Initiales du demandeur : ______</t>
  </si>
  <si>
    <t>Date : __________</t>
  </si>
  <si>
    <t xml:space="preserve">Numéro TPS : </t>
  </si>
  <si>
    <t xml:space="preserve">Numéro TVQ : </t>
  </si>
  <si>
    <t>Numéro de téléphone :</t>
  </si>
  <si>
    <t>Services professionnels et nature des activités réalisées :
Sélectionnez, à l'aide du menu déroulant, l'activité représentant le ou les services que vous comptez offrir dans le cadre de ce mandat, incluant le cas échéant, les services non-admissibles au PSC ou réglementaires. Sous l'activité sélectionnée, décrivez l'objet ou la finalité de cette activité, en reformulant dans des termes simples le besoin auquel ce service répond. 
Honoraires : 
Indiquez le nombre d'heures et le taux horaire applicable aux ressources affectées au mandat. Si plus d'une personne est affectée au mandat avec un taux horaire différent, répétez l'activité en précisant dans la description qu'il s'agit de la même activité et spécifiez la ressource affectée.
Subvention :
Selon l'activité sélectionnée et le statut du demandeur, un % d'aide et un maximum s'afficheront. Ces taux et maximum sont ceux prévus pour cette activité dans le cadre du PSC.  Ils ne tiennent pas compte de la bonification régionale du taux d'aide pour certains services ou pour certaines clientèles, ni du cumul des aides reçues par les entreprises, qui peuvent impacter le maximum d'aide.  
* Des montants doivent figurer aux colonnes sur les honoraires pour que s'exécute le calcul du montant de l'aide financière.
En tout temps, vous pouvez modifier le % d'aide et le montant d'aide s'affichant à l'écran par celui tiré du sommaire de l'enveloppe budgétaire de l'entreprise ou de la confirmation d'aide financière par le réseau Agriconseils.
* LE TAUX ET MAXIMUM D'AIDE INDIQUÉS SONT CONDITIONNELS À UNE CONFIRMATION PAR LE RÉSEAU AGRICONSEILS.
Autres frais :
Indiquez ici les frais autres que les honoraires professionnels affectés à votre mandat. Ces frais sont exclus du calcul de l'aide financière.
*Le total des aides financières est déduit du coût total des services qui inclut les honoraires professionnels ainsi que la TPS et TVQ applicables à de tels services.</t>
  </si>
  <si>
    <t>Dans le cas où le dispensateur devrait effectuer certains travaux exigeant des frais, le paiement de ceux-ci est versé à la signature du contrat.</t>
  </si>
  <si>
    <r>
      <t xml:space="preserve">Entre, </t>
    </r>
    <r>
      <rPr>
        <b/>
        <sz val="10"/>
        <color theme="4"/>
        <rFont val="Calibri"/>
        <family val="2"/>
        <scheme val="minor"/>
      </rPr>
      <t>d’une</t>
    </r>
    <r>
      <rPr>
        <b/>
        <sz val="10"/>
        <color rgb="FF4F81BD"/>
        <rFont val="Calibri"/>
        <family val="2"/>
        <scheme val="minor"/>
      </rPr>
      <t xml:space="preserve"> part :</t>
    </r>
    <r>
      <rPr>
        <sz val="10"/>
        <color theme="1"/>
        <rFont val="Calibri"/>
        <family val="2"/>
        <scheme val="minor"/>
      </rPr>
      <t xml:space="preserve"> </t>
    </r>
    <r>
      <rPr>
        <b/>
        <sz val="10"/>
        <color rgb="FF4F81BD"/>
        <rFont val="Calibri"/>
        <family val="2"/>
        <scheme val="minor"/>
      </rPr>
      <t xml:space="preserve">
</t>
    </r>
    <r>
      <rPr>
        <sz val="10"/>
        <rFont val="Calibri"/>
        <family val="2"/>
        <scheme val="minor"/>
      </rPr>
      <t>Ci-après appelé le dispensateur</t>
    </r>
    <r>
      <rPr>
        <b/>
        <sz val="10"/>
        <rFont val="Calibri"/>
        <family val="2"/>
        <scheme val="minor"/>
      </rPr>
      <t xml:space="preserve"> </t>
    </r>
  </si>
  <si>
    <t>CONTRAT DE SERVICE</t>
  </si>
  <si>
    <t xml:space="preserve">suivant la date de la facture, des frais de </t>
  </si>
  <si>
    <t>sur tout solde non acquitté.</t>
  </si>
  <si>
    <t xml:space="preserve">Autres modalités
de paiement : </t>
  </si>
  <si>
    <t xml:space="preserve"> - À défaut de paiement dans les </t>
  </si>
  <si>
    <t>Production principale :</t>
  </si>
  <si>
    <t>GESTION-Plan de redressement financier</t>
  </si>
  <si>
    <t>GESTION-Plan d’affaires</t>
  </si>
  <si>
    <t>ÉLEVAGES-Implantation d'une innovation technologique</t>
  </si>
  <si>
    <t>CULTURES-Implantation d'une innovation technologique</t>
  </si>
  <si>
    <r>
      <rPr>
        <b/>
        <sz val="11"/>
        <color theme="1"/>
        <rFont val="Calibri"/>
        <family val="2"/>
        <scheme val="minor"/>
      </rPr>
      <t>Important :</t>
    </r>
    <r>
      <rPr>
        <sz val="11"/>
        <color theme="1"/>
        <rFont val="Calibri"/>
        <family val="2"/>
        <scheme val="minor"/>
      </rPr>
      <t xml:space="preserve"> Les taux et maximums d'aide tirés du présent outil ne constituent pas une confirmation d'aide
financière.</t>
    </r>
  </si>
  <si>
    <t>seront exigés</t>
  </si>
  <si>
    <t xml:space="preserve">        % </t>
  </si>
  <si>
    <t xml:space="preserve">par mois </t>
  </si>
  <si>
    <t>(     % par année)</t>
  </si>
  <si>
    <t xml:space="preserve">         jours </t>
  </si>
  <si>
    <t>EDC601</t>
  </si>
  <si>
    <t>EDC701</t>
  </si>
  <si>
    <t>EDC801</t>
  </si>
  <si>
    <t>EDC301</t>
  </si>
  <si>
    <t>EDC901</t>
  </si>
  <si>
    <t>PAA501</t>
  </si>
  <si>
    <t>EDC201</t>
  </si>
  <si>
    <t>EDC501</t>
  </si>
  <si>
    <t>EDC953</t>
  </si>
  <si>
    <t>EDC960</t>
  </si>
  <si>
    <t>AS701</t>
  </si>
  <si>
    <t>AS801</t>
  </si>
  <si>
    <t>AS850</t>
  </si>
  <si>
    <t>P601</t>
  </si>
  <si>
    <t>P501</t>
  </si>
  <si>
    <t>P407</t>
  </si>
  <si>
    <t>GRH104</t>
  </si>
  <si>
    <t>P303</t>
  </si>
  <si>
    <t>P305</t>
  </si>
  <si>
    <t>GESTION-Plan de commercialisation</t>
  </si>
  <si>
    <t>OD101</t>
  </si>
  <si>
    <t>ÉLEVAGES-Régie d'élevage dans les pâturages et les enclos</t>
  </si>
  <si>
    <t>ÉLEVAGES-Régie des bâtiments et des équipements</t>
  </si>
  <si>
    <t>ÉLEVAGES-Régie du troupeau</t>
  </si>
  <si>
    <t xml:space="preserve">CULTURES-Acériculture </t>
  </si>
  <si>
    <t>CULTURES-Régie technique des cultures</t>
  </si>
  <si>
    <t>CULTURES-Optimisation des processus</t>
  </si>
  <si>
    <t>Le demandeur se qualifie comme relève agricole.</t>
  </si>
  <si>
    <t>Le demandeur est certifié ou précertifié biologique.</t>
  </si>
  <si>
    <t>1. Les aides financières offertes par les réseaux Agriconseils sont rendues possibles grâce au Programme services-conseils 2023-2028, en vertu du Partenariat canadien pour une agriculture durable, entente conclue entre les gouvernements du Canada et du Québec.</t>
  </si>
  <si>
    <r>
      <rPr>
        <b/>
        <sz val="9"/>
        <color rgb="FF4F81BD"/>
        <rFont val="Calibri"/>
        <family val="2"/>
        <scheme val="minor"/>
      </rPr>
      <t>4. RÉSILIATION DU CONTRAT DE SERVICE</t>
    </r>
    <r>
      <rPr>
        <sz val="9"/>
        <color theme="1"/>
        <rFont val="Calibri"/>
        <family val="2"/>
        <scheme val="minor"/>
      </rPr>
      <t xml:space="preserve">
Le demandeur doit donner un avis écrit au dispensateur de son intention de résilier le présent contrat. Le demandeur est tenu, lors de la résiliation du présent contrat, de payer au dispensateur, en proportion du montant établi, les frais et dépenses encourus, la valeur des travaux exécutés avant la notification par écrit de la résiliation (soit en proportion du prix forfaitaire établi ou selon le tarif horaire convenu).
Le dispensateur ne peut résilier le contrat que par un avis écrit et lorsqu’il y a cas de force majeure ou pour des motifs justes et raisonnables. Constituent notamment des motifs justes et raisonnables :
•	lorsqu’il y a perte de confiance du demandeur;
•	lorsque le dispensateur est en situation de conflit d’intérêts réel ou apparent;
•	lorsqu’il y a incitation de la part du demandeur à l’accomplissement d’actes illégaux ou frauduleux;
•	lorsque le demandeur refuse de payer les honoraires;
•	lorsque le demandeur refuse de collaborer ou induit le dispensateur en erreur;
•	lorsque le dispensateur est incapable d’exercer sa profession en raison de son état de santé.
Lorsque le dispensateur met fin au présent contrat, il doit prendre les mesures nécessaires pour éviter tout préjudice sérieux et prévisible au demandeur.
</t>
    </r>
  </si>
  <si>
    <r>
      <rPr>
        <b/>
        <sz val="9"/>
        <color rgb="FF4F81BD"/>
        <rFont val="Calibri"/>
        <family val="2"/>
        <scheme val="minor"/>
      </rPr>
      <t>1. CONDITIONS D’EXÉCUTION DU CONTRAT</t>
    </r>
    <r>
      <rPr>
        <sz val="9"/>
        <color theme="1"/>
        <rFont val="Calibri"/>
        <family val="2"/>
        <scheme val="minor"/>
      </rPr>
      <t xml:space="preserve">
Le dispensateur a le libre choix des moyens d’exécution du contrat. Il peut s’adjoindre un tiers (agronome, technicien ou stagiaire) pour l’exécution du présent contrat, mais il en conserve la direction et la responsabilité. Dans l’exécution de ce contrat, il conserve toute son autonomie professionnelle et doit respecter les lois et règlements applicables.
</t>
    </r>
    <r>
      <rPr>
        <b/>
        <sz val="9"/>
        <color rgb="FF4F81BD"/>
        <rFont val="Calibri"/>
        <family val="2"/>
        <scheme val="minor"/>
      </rPr>
      <t>2. OBLIGATIONS DU DISPENSATEUR</t>
    </r>
    <r>
      <rPr>
        <sz val="9"/>
        <color theme="1"/>
        <rFont val="Calibri"/>
        <family val="2"/>
        <scheme val="minor"/>
      </rPr>
      <t xml:space="preserve">
Le dispensateur s’engage à agir dans le respect des normes de pratiques et des règles de l’art et en conformité avec les différents lois et règlements régissant l’exercice de sa profession et l’objet du présent contrat. 
Le dispensateur tient le demandeur informé de l’avancement des travaux. Il examine ou traite de façon appropriée et dans un délai raisonnable tout document ou information transmis par le demandeur. Il s’engage à remettre les résultats de son travail au demandeur, avec les documents et explications pertinentes, dans les délais prévus. Il s’engage, le cas échéant, à fournir un diagnostic et des recommandations par écrit, ainsi qu'à indiquer la nature du suivi qu’il offrira.
</t>
    </r>
  </si>
  <si>
    <r>
      <t xml:space="preserve">Le présent outil est mis à la disposition des conseillers et conseillères en appui à la préparation de leur contrat de services professionnels avec les entreprises. Son utilisation est facultative et n'engage en rien la responsabilité du MAPAQ, des réseaux Agriconseils et de la CSC.
Pour apporter des modifications à la feuille « Contrat », vous devez en désactiver la protection. 
Pour désactiver la protection  :
1.	Accédez au menu « Révision ». Cliquez sur « Ôter la protection de la feuille ».
2.	Ne saisissez pas de mot de passe et cliquez sur « OK ».
</t>
    </r>
    <r>
      <rPr>
        <b/>
        <sz val="12"/>
        <color theme="1"/>
        <rFont val="Calibri"/>
        <family val="2"/>
        <scheme val="minor"/>
      </rPr>
      <t xml:space="preserve">Attention : 
</t>
    </r>
    <r>
      <rPr>
        <sz val="12"/>
        <color theme="1"/>
        <rFont val="Calibri"/>
        <family val="2"/>
        <scheme val="minor"/>
      </rPr>
      <t xml:space="preserve">Bien que certaines modifications soient permises au contrat, nous vous rappelons que les sections
« Déclaration et engagements des parties », « Consentements », « Levée du secret professionnel ou de l’obligation de confidentialité » et « Signatures » font partie du contenu minimal du contrat prévu à
l’annexe 4 du guide administratif.
Après avoir apporté les modifications souhaitées, vous devriez réactiver la protection de la feuille. Cela facilitera le remplissage des champs du contrat. 
Pour réactiver la protection  :
1.	Accédez au menu « Révision ». Cliquez sur « Protéger la feuille ».
2.	Ne saisissez pas de mot de passe et cliquez sur « OK ».
</t>
    </r>
    <r>
      <rPr>
        <b/>
        <sz val="12"/>
        <color theme="1"/>
        <rFont val="Calibri"/>
        <family val="2"/>
        <scheme val="minor"/>
      </rPr>
      <t>Note</t>
    </r>
    <r>
      <rPr>
        <sz val="12"/>
        <color theme="1"/>
        <rFont val="Calibri"/>
        <family val="2"/>
        <scheme val="minor"/>
      </rPr>
      <t xml:space="preserve"> : Les autres feuilles du fichier sont protégées par un mot de passe.</t>
    </r>
  </si>
  <si>
    <r>
      <t xml:space="preserve">5. RÉCEPTION ET ACCEPTATION DU TRAVAIL
</t>
    </r>
    <r>
      <rPr>
        <sz val="10"/>
        <rFont val="Calibri"/>
        <family val="2"/>
        <scheme val="minor"/>
      </rPr>
      <t xml:space="preserve">Le demandeur ne peut refuser le travail que pour des raisons valables, relatives à la qualité du travail et des attentes qui peuvent raisonnablement découler du présent contrat.
Le demandeur ne peut refuser le travail que sur avis au dispensateur dans les_____ jours de la remise de l’objet du présent contrat. En l’absence d’un tel avis, il est réputé avoir accepté. 
Si la non-conformité du document dépend d’informations inexactes ou incomplètes transmises par le demandeur, les modifications requises seront à la charge de celui-ci. Si la non-conformité du document résulte d’une erreur ou d’une omission du dispensateur, les modifications requises seront à sa charge.
</t>
    </r>
    <r>
      <rPr>
        <b/>
        <sz val="10"/>
        <color rgb="FF4F81BD"/>
        <rFont val="Calibri"/>
        <family val="2"/>
        <scheme val="minor"/>
      </rPr>
      <t xml:space="preserve">6. CLAUSES DIVERSES
</t>
    </r>
    <r>
      <rPr>
        <sz val="10"/>
        <rFont val="Calibri"/>
        <family val="2"/>
        <scheme val="minor"/>
      </rPr>
      <t>Toute action en justice relative à l’exécution du présent contrat pourra être intentée dans le district judiciaire du lieu de sa signature ou dans le district judiciaire où est située la place d’affaires du dispensateur. Pour l’exécution des présentes, les parties font élection de domicile aux adresses mentionnées au présent contrat. Toute modification ou addition au présent contrat ne sera valide que si elle est faite par écrit et entérinée par les deux parties.</t>
    </r>
  </si>
  <si>
    <t>AGRO-Diagnostic de la gestion intégrée des ennemis des cultures et de la gestion des pesticides</t>
  </si>
  <si>
    <t>AGRO-Diagnostic en aménagements de biodiversité</t>
  </si>
  <si>
    <t>AGRO-Diagnostic de la gestion des résidus végétaux</t>
  </si>
  <si>
    <t>AGRO-Diagnostic sur l'utilisation des matières fertilisantes</t>
  </si>
  <si>
    <t>AGRO-Diagnostic en irrigation des cultures</t>
  </si>
  <si>
    <t>AGRO-Diagnostic en stockage et en approvisionnement en eau</t>
  </si>
  <si>
    <t>AGRO-Diagnostic en aménagements hydroagricoles</t>
  </si>
  <si>
    <t>AGRO-Diagnostic des mesures d'adaptation de l'entreprise aux changements climatiques</t>
  </si>
  <si>
    <t>AGRO-Diagnostic des émissions de gaz à effet de serre de l'entreprise</t>
  </si>
  <si>
    <t>AGRO-Gestion de la fertilisation (suivi)</t>
  </si>
  <si>
    <t>AGRO-Santé et conservation des sols (suivi)</t>
  </si>
  <si>
    <t>AGRO-Gestion et utilisation de l'eau en agriculture (suivi)</t>
  </si>
  <si>
    <t>AGRO-Gestion intégrée des ennemis des cultures (suivi)</t>
  </si>
  <si>
    <t>AGRO-Biodiversité en milieu agricole (suivi)</t>
  </si>
  <si>
    <t>AGRO-Gestion des eaux usées et d'autres matières résiduelles à la ferme (suivi)</t>
  </si>
  <si>
    <t>AGRO-Agriculture numérique et de précision (suivi)</t>
  </si>
  <si>
    <t>AGRO-Diagnostic de la gestion des eaux usées</t>
  </si>
  <si>
    <t>AGRO-Agroéconomie et formation (suivi)</t>
  </si>
  <si>
    <t>AGRO-Diagnostic de l'état de la santé des sols</t>
  </si>
  <si>
    <t xml:space="preserve">Une fois que les deux parties auront signé le contrat de service, transmettez-le au réseau Agriconseils. Assurez-vous que l’ensemble des pages du contrat se retrouve dans un seul fichier, permettant ainsi d’assurer l’intégrité du document. 
Afin d’alléger le fichier transmis, merci de ne pas inclure dans le fichier final les feuilles « Mise en garde »,
« Guide d’utilisation » ainsi que « Références et taux ».
</t>
  </si>
  <si>
    <r>
      <t>Les entreprises agricoles dont un membre répond aux critères de la  relève agricole, ainsi que celles qui sont certifié ou précertifié biologique bénéficient d'une bonification du taux d'aide de base du PSC, portant celui-ci à 65 % pour le domaine technique et gestion.</t>
    </r>
    <r>
      <rPr>
        <sz val="10"/>
        <color theme="1"/>
        <rFont val="Calibri"/>
        <family val="2"/>
        <scheme val="minor"/>
      </rPr>
      <t xml:space="preserve">
</t>
    </r>
    <r>
      <rPr>
        <sz val="11"/>
        <color theme="1"/>
        <rFont val="Calibri"/>
        <family val="2"/>
        <scheme val="minor"/>
      </rPr>
      <t xml:space="preserve">
Ce statut particulier est attribué par le réseau Agriconseils en fonction des critères définis dans le guide administratif du PSC.
Indiquez si l'entreprise se qualifie à l'un ou l'autre de ces statuts. Dans le doute, indiquez « Ne sait pas ».
Le sommaire des aides financières du PSC émis aux entreprises par les réseaux Agriconseils indique si l'entreprise se qualifie ou non à ces bonifications.</t>
    </r>
  </si>
  <si>
    <t>Coll. Inter_Collaboration interprofessionnelle</t>
  </si>
  <si>
    <t xml:space="preserve">Signature Dispensateur : </t>
  </si>
  <si>
    <t>En foi de quoi, les parties ont signé à _______________________.</t>
  </si>
  <si>
    <t>AGRO-PAA</t>
  </si>
  <si>
    <t>EDC101</t>
  </si>
  <si>
    <t>EDC401</t>
  </si>
  <si>
    <t>GESTION-Diagnostic sommaire financier</t>
  </si>
  <si>
    <t>GESTION-Diagnostic sommaire en ressources humaines</t>
  </si>
  <si>
    <t>GESTION-Diagnostic sommaire en commercialisation</t>
  </si>
  <si>
    <t>GESTION-Production d’un budget annuel ou de trésorerie mensuel</t>
  </si>
  <si>
    <t>GESTION-Analyse des résultats technico-économiques</t>
  </si>
  <si>
    <t>GESTION-Analyse d'un projet d'investissement mineur</t>
  </si>
  <si>
    <t>GESTION-Analyse du coût de revient</t>
  </si>
  <si>
    <t>GESTION-Plan de gestion des risques du marché</t>
  </si>
  <si>
    <t>GESTION-Suivi d'un plan d'action de gestion des risques du marché</t>
  </si>
  <si>
    <t>ÉLEVAGES-Optimisation des processus</t>
  </si>
  <si>
    <t>CULTURES-Régie des bâtiments, des serres et des équipements</t>
  </si>
  <si>
    <t>GESTION-Suivi d'un plan de démarrage ou plan de transfert</t>
  </si>
  <si>
    <t>Transfo-Diagnostic spécifique en transformation alimentaire artisanale</t>
  </si>
  <si>
    <t>Transfo-Aménagement kiosque, bâtiments et aires de travail</t>
  </si>
  <si>
    <t>Transfo-Analyse des opérations et de la logistique</t>
  </si>
  <si>
    <t>Transfo-Mise à l’échelle d’un produit</t>
  </si>
  <si>
    <t>Transfo-Optimisation des processus</t>
  </si>
  <si>
    <t>Transfo-Expérience client</t>
  </si>
  <si>
    <t>Transfo-Agrotourisme</t>
  </si>
  <si>
    <t>Taux bonifié</t>
  </si>
  <si>
    <t>DESCRIPTION ET COÛTS DU OU DES SERVICES (Diagnostic, plan d'action, suivi, etc.)</t>
  </si>
  <si>
    <t xml:space="preserve">Date : __________
</t>
  </si>
  <si>
    <t xml:space="preserve">
Signature Demandeur : </t>
  </si>
  <si>
    <t>3. OBLIGATIONS ET ENGAGEMENTS DU DEMANDEUR
Afin de pouvoir bénéficier d’une aide financière via le PSC, le demandeur doit dûment remplir et signer le formulaire d’adhésion et le transmettre au réseau Agriconseils de sa région. 
Le demandeur doit maintenir son admissibilité au PSC pendant toute la durée où l’aide financière lui est accordée. Il a donc l’obligation d’informer le réseau Agriconseils de sa région de tout changement à son dossier pouvant avoir un effet sur son admissibilité au Programme services-conseils, notamment aux conditions d’admissibilité suivantes :
• Le demandeur n’a pas été reconnu coupable, en vertu d’un jugement définitif, d’une infraction au cours des deux années précédant la présente demande d’aide financière en vertu des lois et des règlements en vertu sous la responsabilité du ministre de l’Agriculture, des Pêcheries et de l’Alimentation (MAPAQ).
• Le demandeur n’a pas fait défaut de respecter ses obligations après avoir été dûment mis en demeure par le MAPAQ, et ce, en lien avec une aide financière antérieure octroyée par ce dernier au cours des deux dernières années précédant le dépôt de la présente demande d’aide financière.
• Le demandeur ainsi que ses sous-traitants ne sont pas inscrits au Registre des entreprises non admissibles aux contrats publics (RENA). 
• Le demandeur ne s’est pas vu, au cours des deux années précédant cette demande d’aide financière, refuser, suspendre ou annuler une attestation d’application d’un programme de francisation ou un certificat de francisation comme prévu dans la Charte de la langue française (RLRQ, chapitre C 11, article 147) et il est toujours en mesure de répondre aux exigences de la Charte de la langue française.
• Le demandeur n’est pas sur le coup d’une ordonnance du ministre ou d’un juge, prise en vertu de la Loi sur le bien-être et la sécurité de l’animal (RLRQ, chapitre B-3.1).</t>
  </si>
  <si>
    <r>
      <t>• Le demandeur n’est pas titulaire de charge publique ou fonctionnaire fédéral ou en tant que  titulaire de charge publique ou fonctionnaire fédéral, actuel ou ancien, visé par la Loi sur les conflits d’intérêts, le Code régissant la conduite des titulaires de charge publique en ce qui concerne les conflits d’intérêts dans le cas des députés de la Chambre des communes, ou le Code de valeurs et d’éthique de la fonction publique fédérale et la Politique fédérale sur les conflits d’intérêts et l’après-mandat, il respecte la condition suivante: ne pas bénéficier d’un avantage découlant de l’Accord bilatéral à moins que la fourniture ou la réception de pareils avantages se fasse en conformité avec ces dispositions législatives, codes et politiques (Conflits d’intérêts (15.3 — AB)).
• Le demandeur n’est pas membre de la Chambre des communes ou du Sénat ou en tant que membre de la Chambre des communes ou du Sénat, il respecte la condition suivante: aucun membre de la Chambre des communes ou du Sénat n’a le droit de tirer un avantage financier découlant de la contribution du Canada aux termes de l’Accord qui ne serait pas autorisé aux termes de la Loi sur le Parlement du Canada. (Admissibilité de députés de la Chambre des communes et de membres du Sénat (15.4 — AB))
Le demandeur s’engage à payer au dispensateur le montant établi selon les modalités convenues (de même que les dépenses engagées par le dispensateur pour l’exécution du présent contrat).
Le demandeur s’engage à collaborer avec le dispensateur ou le tiers chargé de certaines parties du contrat par le dispensateur et doit notamment fournir tous les documents et renseignements nécessaires. Il doit établir clairement ses besoins et les objectifs poursuivis.
Le délai imparti pour compléter le présent contrat est calculé à partir du moment où le dispensateur a tous les documents et renseignements nécessaires (établis dans le cadre de l’entrevue). 
Au besoin, le demandeur doit autoriser une personne à agir en son nom afin de ne pas retarder indûment la réalisation du mandat.
Le demandeur s’engage à déclarer par écrit au Ministre ou au réseau Agriconseils toute aide financière publique reçue liée aux activités et ou aux projets financés dans le contexte du présent programme</t>
    </r>
    <r>
      <rPr>
        <sz val="8.5"/>
        <color theme="1"/>
        <rFont val="Calibri"/>
        <family val="2"/>
        <scheme val="minor"/>
      </rPr>
      <t>.</t>
    </r>
  </si>
  <si>
    <r>
      <rPr>
        <b/>
        <sz val="9"/>
        <color theme="1"/>
        <rFont val="Calibri"/>
        <family val="2"/>
        <scheme val="minor"/>
      </rPr>
      <t>·</t>
    </r>
    <r>
      <rPr>
        <sz val="9"/>
        <color theme="1"/>
        <rFont val="Calibri"/>
        <family val="2"/>
        <scheme val="minor"/>
      </rPr>
      <t xml:space="preserve"> permette au réseau Agriconseils d’échanger les renseignements relatifs aux taux et montants d’aides financières s’appliquant au présent contrat;
· transmette au Réseau d’avertissements phytosanitaires (RAP) du ministère de l’Agriculture, des Pêcheries et de l’Alimentation, s’il y a lieu, les différentes données non-nominatives de surveillance phytosanitaire récoltées dans le cadre de ses activités professionnelles.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</si>
</sst>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_ * #,##0_)\ &quot;$&quot;_ ;_ * \(#,##0\)\ &quot;$&quot;_ ;_ * &quot;-&quot;??_)\ &quot;$&quot;_ ;_ @_ "/>
    <numFmt numFmtId="165" formatCode="#&quot; &quot;%"/>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rgb="FF4F81BD"/>
      <name val="Calibri"/>
      <family val="2"/>
      <scheme val="minor"/>
    </font>
    <font>
      <b/>
      <sz val="10"/>
      <color theme="1"/>
      <name val="Calibri"/>
      <family val="2"/>
      <scheme val="minor"/>
    </font>
    <font>
      <b/>
      <sz val="11"/>
      <color rgb="FF1F497D"/>
      <name val="Calibri"/>
      <family val="2"/>
      <scheme val="minor"/>
    </font>
    <font>
      <sz val="8"/>
      <color theme="1"/>
      <name val="Calibri"/>
      <family val="2"/>
      <scheme val="minor"/>
    </font>
    <font>
      <b/>
      <sz val="10"/>
      <color rgb="FF1F497D"/>
      <name val="Calibri"/>
      <family val="2"/>
      <scheme val="minor"/>
    </font>
    <font>
      <b/>
      <sz val="14"/>
      <color theme="1"/>
      <name val="Calibri"/>
      <family val="2"/>
      <scheme val="minor"/>
    </font>
    <font>
      <sz val="9"/>
      <color theme="1"/>
      <name val="Calibri"/>
      <family val="2"/>
      <scheme val="minor"/>
    </font>
    <font>
      <sz val="12"/>
      <color theme="1"/>
      <name val="Calibri"/>
      <family val="2"/>
      <scheme val="minor"/>
    </font>
    <font>
      <sz val="10"/>
      <name val="Arial"/>
      <family val="2"/>
    </font>
    <font>
      <b/>
      <sz val="9"/>
      <color theme="1"/>
      <name val="Calibri"/>
      <family val="2"/>
      <scheme val="minor"/>
    </font>
    <font>
      <b/>
      <vertAlign val="superscript"/>
      <sz val="10"/>
      <color theme="1"/>
      <name val="Calibri"/>
      <family val="2"/>
      <scheme val="minor"/>
    </font>
    <font>
      <sz val="9"/>
      <color indexed="81"/>
      <name val="Tahoma"/>
      <family val="2"/>
    </font>
    <font>
      <b/>
      <sz val="12"/>
      <color theme="1"/>
      <name val="Calibri"/>
      <family val="2"/>
      <scheme val="minor"/>
    </font>
    <font>
      <b/>
      <sz val="8"/>
      <color indexed="81"/>
      <name val="Tahoma"/>
      <family val="2"/>
    </font>
    <font>
      <sz val="8"/>
      <color indexed="81"/>
      <name val="Tahoma"/>
      <family val="2"/>
    </font>
    <font>
      <i/>
      <sz val="11"/>
      <color theme="5" tint="-0.249977111117893"/>
      <name val="Calibri"/>
      <family val="2"/>
      <scheme val="minor"/>
    </font>
    <font>
      <b/>
      <sz val="18"/>
      <color rgb="FFFF0000"/>
      <name val="Calibri"/>
      <family val="2"/>
      <scheme val="minor"/>
    </font>
    <font>
      <sz val="9"/>
      <color theme="4" tint="-0.249977111117893"/>
      <name val="Calibri"/>
      <family val="2"/>
      <scheme val="minor"/>
    </font>
    <font>
      <b/>
      <sz val="10"/>
      <name val="Calibri"/>
      <family val="2"/>
      <scheme val="minor"/>
    </font>
    <font>
      <sz val="10"/>
      <name val="Calibri"/>
      <family val="2"/>
      <scheme val="minor"/>
    </font>
    <font>
      <b/>
      <sz val="10"/>
      <color theme="4"/>
      <name val="Calibri"/>
      <family val="2"/>
      <scheme val="minor"/>
    </font>
    <font>
      <b/>
      <sz val="14"/>
      <color rgb="FF1F497D"/>
      <name val="Calibri"/>
      <family val="2"/>
      <scheme val="minor"/>
    </font>
    <font>
      <sz val="8"/>
      <name val="Calibri"/>
      <family val="2"/>
      <scheme val="minor"/>
    </font>
    <font>
      <b/>
      <sz val="9"/>
      <color rgb="FF4F81BD"/>
      <name val="Calibri"/>
      <family val="2"/>
      <scheme val="minor"/>
    </font>
    <font>
      <sz val="8.5"/>
      <color theme="1"/>
      <name val="Calibri"/>
      <family val="2"/>
      <scheme val="minor"/>
    </font>
  </fonts>
  <fills count="16">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7"/>
        <bgColor indexed="64"/>
      </patternFill>
    </fill>
    <fill>
      <patternFill patternType="solid">
        <fgColor rgb="FFFF8F8F"/>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00B0F0"/>
        <bgColor indexed="64"/>
      </patternFill>
    </fill>
    <fill>
      <patternFill patternType="solid">
        <fgColor theme="2" tint="-9.9978637043366805E-2"/>
        <bgColor indexed="64"/>
      </patternFill>
    </fill>
  </fills>
  <borders count="91">
    <border>
      <left/>
      <right/>
      <top/>
      <bottom/>
      <diagonal/>
    </border>
    <border>
      <left style="thick">
        <color rgb="FF000000"/>
      </left>
      <right/>
      <top style="thick">
        <color rgb="FF000000"/>
      </top>
      <bottom/>
      <diagonal/>
    </border>
    <border>
      <left style="thick">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auto="1"/>
      </top>
      <bottom style="thin">
        <color auto="1"/>
      </bottom>
      <diagonal/>
    </border>
    <border>
      <left style="thin">
        <color rgb="FF000000"/>
      </left>
      <right/>
      <top/>
      <bottom style="thin">
        <color rgb="FF000000"/>
      </bottom>
      <diagonal/>
    </border>
    <border>
      <left style="medium">
        <color rgb="FF000000"/>
      </left>
      <right/>
      <top style="thick">
        <color rgb="FF000000"/>
      </top>
      <bottom/>
      <diagonal/>
    </border>
    <border>
      <left/>
      <right/>
      <top/>
      <bottom style="thin">
        <color auto="1"/>
      </bottom>
      <diagonal/>
    </border>
    <border>
      <left style="thin">
        <color auto="1"/>
      </left>
      <right/>
      <top style="thin">
        <color rgb="FF000000"/>
      </top>
      <bottom style="thin">
        <color rgb="FF000000"/>
      </bottom>
      <diagonal/>
    </border>
    <border>
      <left style="thick">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medium">
        <color rgb="FF000000"/>
      </left>
      <right/>
      <top style="thin">
        <color rgb="FF000000"/>
      </top>
      <bottom style="thin">
        <color rgb="FF000000"/>
      </bottom>
      <diagonal/>
    </border>
    <border>
      <left/>
      <right style="thin">
        <color auto="1"/>
      </right>
      <top style="thin">
        <color rgb="FF000000"/>
      </top>
      <bottom style="thin">
        <color rgb="FF000000"/>
      </bottom>
      <diagonal/>
    </border>
    <border>
      <left/>
      <right/>
      <top style="thin">
        <color indexed="64"/>
      </top>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style="thin">
        <color rgb="FF000000"/>
      </left>
      <right/>
      <top style="thin">
        <color auto="1"/>
      </top>
      <bottom style="thin">
        <color auto="1"/>
      </bottom>
      <diagonal/>
    </border>
    <border>
      <left style="thin">
        <color rgb="FF000000"/>
      </left>
      <right/>
      <top style="thin">
        <color auto="1"/>
      </top>
      <bottom style="thin">
        <color rgb="FF000000"/>
      </bottom>
      <diagonal/>
    </border>
    <border>
      <left style="medium">
        <color rgb="FF000000"/>
      </left>
      <right/>
      <top style="medium">
        <color rgb="FF000000"/>
      </top>
      <bottom style="thin">
        <color indexed="64"/>
      </bottom>
      <diagonal/>
    </border>
    <border>
      <left style="thick">
        <color rgb="FF000000"/>
      </left>
      <right/>
      <top style="medium">
        <color rgb="FF000000"/>
      </top>
      <bottom style="thin">
        <color indexed="64"/>
      </bottom>
      <diagonal/>
    </border>
    <border>
      <left style="thick">
        <color rgb="FF000000"/>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bottom/>
      <diagonal/>
    </border>
    <border>
      <left style="medium">
        <color rgb="FF000000"/>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ck">
        <color rgb="FF000000"/>
      </left>
      <right style="thin">
        <color rgb="FF000000"/>
      </right>
      <top style="medium">
        <color rgb="FF000000"/>
      </top>
      <bottom style="thin">
        <color rgb="FF000000"/>
      </bottom>
      <diagonal/>
    </border>
    <border>
      <left style="thick">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ck">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ck">
        <color rgb="FF000000"/>
      </left>
      <right/>
      <top style="medium">
        <color rgb="FF000000"/>
      </top>
      <bottom/>
      <diagonal/>
    </border>
    <border>
      <left style="thick">
        <color rgb="FF000000"/>
      </left>
      <right style="medium">
        <color rgb="FF000000"/>
      </right>
      <top style="medium">
        <color rgb="FF000000"/>
      </top>
      <bottom/>
      <diagonal/>
    </border>
    <border>
      <left style="medium">
        <color rgb="FF000000"/>
      </left>
      <right/>
      <top/>
      <bottom style="medium">
        <color rgb="FF000000"/>
      </bottom>
      <diagonal/>
    </border>
    <border>
      <left style="thick">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indexed="64"/>
      </top>
      <bottom style="thin">
        <color rgb="FF000000"/>
      </bottom>
      <diagonal/>
    </border>
    <border>
      <left style="thin">
        <color indexed="64"/>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auto="1"/>
      </bottom>
      <diagonal/>
    </border>
    <border>
      <left style="thin">
        <color rgb="FF000000"/>
      </left>
      <right/>
      <top style="medium">
        <color rgb="FF000000"/>
      </top>
      <bottom style="thin">
        <color auto="1"/>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ck">
        <color rgb="FF000000"/>
      </top>
      <bottom style="medium">
        <color rgb="FF000000"/>
      </bottom>
      <diagonal/>
    </border>
    <border>
      <left style="thick">
        <color rgb="FF000000"/>
      </left>
      <right/>
      <top style="thick">
        <color rgb="FF000000"/>
      </top>
      <bottom style="medium">
        <color rgb="FF000000"/>
      </bottom>
      <diagonal/>
    </border>
    <border>
      <left/>
      <right style="thin">
        <color auto="1"/>
      </right>
      <top style="thin">
        <color rgb="FF000000"/>
      </top>
      <bottom style="medium">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thin">
        <color indexed="64"/>
      </left>
      <right/>
      <top style="medium">
        <color rgb="FF000000"/>
      </top>
      <bottom style="thin">
        <color rgb="FF000000"/>
      </bottom>
      <diagonal/>
    </border>
    <border>
      <left style="thin">
        <color auto="1"/>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thick">
        <color rgb="FF000000"/>
      </left>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medium">
        <color rgb="FF000000"/>
      </right>
      <top/>
      <bottom style="medium">
        <color rgb="FF000000"/>
      </bottom>
      <diagonal/>
    </border>
    <border>
      <left style="medium">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thin">
        <color rgb="FF000000"/>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264">
    <xf numFmtId="0" fontId="0" fillId="0" borderId="0" xfId="0"/>
    <xf numFmtId="44" fontId="0" fillId="0" borderId="0" xfId="1" applyFont="1"/>
    <xf numFmtId="164" fontId="0" fillId="0" borderId="0" xfId="1" applyNumberFormat="1" applyFont="1"/>
    <xf numFmtId="9" fontId="0" fillId="0" borderId="0" xfId="2" applyFont="1"/>
    <xf numFmtId="0" fontId="0" fillId="0" borderId="0" xfId="0" applyAlignment="1">
      <alignment wrapText="1"/>
    </xf>
    <xf numFmtId="0" fontId="3" fillId="0" borderId="0" xfId="0" applyFont="1" applyAlignment="1">
      <alignment vertical="center" wrapText="1"/>
    </xf>
    <xf numFmtId="0" fontId="7" fillId="0" borderId="0" xfId="0" applyFont="1" applyAlignment="1">
      <alignment vertical="center"/>
    </xf>
    <xf numFmtId="165" fontId="0" fillId="0" borderId="0" xfId="1" applyNumberFormat="1" applyFont="1"/>
    <xf numFmtId="0" fontId="4" fillId="0" borderId="0" xfId="0" applyFont="1" applyAlignment="1">
      <alignment horizontal="left" vertical="center" wrapText="1"/>
    </xf>
    <xf numFmtId="44" fontId="3" fillId="0" borderId="4" xfId="1" applyFont="1" applyBorder="1"/>
    <xf numFmtId="44" fontId="5" fillId="0" borderId="4" xfId="0" applyNumberFormat="1" applyFont="1" applyBorder="1"/>
    <xf numFmtId="44" fontId="5" fillId="0" borderId="4" xfId="0" applyNumberFormat="1" applyFont="1" applyBorder="1" applyAlignment="1">
      <alignment horizontal="left"/>
    </xf>
    <xf numFmtId="0" fontId="5" fillId="0" borderId="5" xfId="0" applyFont="1" applyBorder="1" applyAlignment="1">
      <alignment horizontal="left" vertical="center" wrapText="1"/>
    </xf>
    <xf numFmtId="0" fontId="0" fillId="11" borderId="0" xfId="0" applyFill="1"/>
    <xf numFmtId="164" fontId="3" fillId="3" borderId="4" xfId="0" applyNumberFormat="1" applyFont="1" applyFill="1" applyBorder="1"/>
    <xf numFmtId="0" fontId="0" fillId="0" borderId="0" xfId="0" applyAlignment="1">
      <alignment vertical="center"/>
    </xf>
    <xf numFmtId="44" fontId="0" fillId="0" borderId="0" xfId="1" applyFont="1" applyFill="1"/>
    <xf numFmtId="0" fontId="10" fillId="0" borderId="0" xfId="0" applyFont="1"/>
    <xf numFmtId="0" fontId="10" fillId="0" borderId="0" xfId="0" applyFont="1" applyAlignment="1">
      <alignment wrapText="1"/>
    </xf>
    <xf numFmtId="44" fontId="10" fillId="0" borderId="0" xfId="1" applyFont="1"/>
    <xf numFmtId="44" fontId="10" fillId="0" borderId="0" xfId="1" applyFont="1" applyFill="1"/>
    <xf numFmtId="0" fontId="10" fillId="11" borderId="0" xfId="0" applyFont="1" applyFill="1"/>
    <xf numFmtId="0" fontId="0" fillId="0" borderId="0" xfId="0" applyAlignment="1">
      <alignment vertical="top"/>
    </xf>
    <xf numFmtId="0" fontId="0" fillId="0" borderId="0" xfId="0" applyAlignment="1">
      <alignment vertical="center" wrapText="1"/>
    </xf>
    <xf numFmtId="0" fontId="0" fillId="6" borderId="0" xfId="0" applyFill="1" applyAlignment="1">
      <alignment vertical="center" wrapText="1"/>
    </xf>
    <xf numFmtId="0" fontId="0" fillId="7" borderId="0" xfId="0" applyFill="1" applyAlignment="1">
      <alignment vertical="center" wrapText="1"/>
    </xf>
    <xf numFmtId="0" fontId="0" fillId="8" borderId="0" xfId="0" applyFill="1" applyAlignment="1">
      <alignment vertical="center" wrapText="1"/>
    </xf>
    <xf numFmtId="0" fontId="0" fillId="9" borderId="0" xfId="0" applyFill="1" applyAlignment="1">
      <alignment vertical="center" wrapText="1"/>
    </xf>
    <xf numFmtId="0" fontId="0" fillId="10" borderId="0" xfId="0" applyFill="1" applyAlignment="1">
      <alignment vertical="center" wrapText="1"/>
    </xf>
    <xf numFmtId="0" fontId="0" fillId="11" borderId="0" xfId="0" applyFill="1" applyAlignment="1">
      <alignment vertical="center" wrapText="1"/>
    </xf>
    <xf numFmtId="0" fontId="0" fillId="3" borderId="0" xfId="0" applyFill="1" applyAlignment="1">
      <alignment vertical="center" wrapText="1"/>
    </xf>
    <xf numFmtId="0" fontId="0" fillId="0" borderId="0" xfId="0" applyAlignment="1">
      <alignment horizontal="left"/>
    </xf>
    <xf numFmtId="9" fontId="2" fillId="3" borderId="0" xfId="2" applyFont="1" applyFill="1" applyAlignment="1">
      <alignment horizontal="center" vertical="center"/>
    </xf>
    <xf numFmtId="164" fontId="2" fillId="3" borderId="0" xfId="1" applyNumberFormat="1" applyFont="1" applyFill="1" applyAlignment="1">
      <alignment horizontal="center" vertical="center"/>
    </xf>
    <xf numFmtId="0" fontId="5" fillId="0" borderId="11" xfId="0" applyFont="1" applyBorder="1" applyAlignment="1">
      <alignment horizontal="left"/>
    </xf>
    <xf numFmtId="9" fontId="3" fillId="3" borderId="22" xfId="2" applyFont="1" applyFill="1" applyBorder="1" applyAlignment="1">
      <alignment horizontal="center" wrapText="1"/>
    </xf>
    <xf numFmtId="0" fontId="10" fillId="0" borderId="0" xfId="0" applyFont="1" applyAlignment="1">
      <alignment horizontal="left" vertical="center" wrapText="1"/>
    </xf>
    <xf numFmtId="0" fontId="10" fillId="0" borderId="0" xfId="0" applyFont="1" applyAlignment="1">
      <alignment horizontal="left" vertical="center"/>
    </xf>
    <xf numFmtId="44" fontId="10" fillId="0" borderId="0" xfId="1" applyFont="1" applyAlignment="1">
      <alignment horizontal="left" vertical="center"/>
    </xf>
    <xf numFmtId="0" fontId="5" fillId="0" borderId="0" xfId="0" applyFont="1" applyAlignment="1">
      <alignment horizontal="left" vertical="center" wrapText="1"/>
    </xf>
    <xf numFmtId="0" fontId="3" fillId="4" borderId="18" xfId="0" applyFont="1" applyFill="1" applyBorder="1" applyAlignment="1" applyProtection="1">
      <alignment horizontal="left" vertical="center" wrapText="1" readingOrder="1"/>
      <protection locked="0"/>
    </xf>
    <xf numFmtId="0" fontId="3" fillId="0" borderId="25" xfId="0" applyFont="1" applyBorder="1" applyAlignment="1" applyProtection="1">
      <alignment horizontal="left" vertical="center" wrapText="1" readingOrder="1"/>
      <protection locked="0"/>
    </xf>
    <xf numFmtId="0" fontId="5" fillId="0" borderId="4" xfId="0" applyFont="1" applyBorder="1" applyAlignment="1">
      <alignment horizontal="center" wrapText="1"/>
    </xf>
    <xf numFmtId="0" fontId="5" fillId="0" borderId="4" xfId="0" applyFont="1" applyBorder="1" applyAlignment="1">
      <alignment horizontal="center"/>
    </xf>
    <xf numFmtId="0" fontId="3" fillId="0" borderId="0" xfId="0" applyFont="1" applyAlignment="1">
      <alignment vertical="center"/>
    </xf>
    <xf numFmtId="0" fontId="3" fillId="0" borderId="34" xfId="0" applyFont="1" applyBorder="1" applyAlignment="1">
      <alignment vertical="center"/>
    </xf>
    <xf numFmtId="0" fontId="3" fillId="0" borderId="0" xfId="0" applyFont="1" applyAlignment="1" applyProtection="1">
      <alignment horizontal="left" vertical="center" wrapText="1" readingOrder="1"/>
      <protection locked="0"/>
    </xf>
    <xf numFmtId="0" fontId="0" fillId="0" borderId="34" xfId="0" applyBorder="1" applyAlignment="1">
      <alignment vertical="center"/>
    </xf>
    <xf numFmtId="44" fontId="5" fillId="0" borderId="45" xfId="1" applyFont="1" applyBorder="1" applyAlignment="1">
      <alignment horizontal="center"/>
    </xf>
    <xf numFmtId="9" fontId="3" fillId="3" borderId="34" xfId="2" applyFont="1" applyFill="1" applyBorder="1" applyAlignment="1">
      <alignment horizontal="center" wrapText="1"/>
    </xf>
    <xf numFmtId="44" fontId="5" fillId="0" borderId="53" xfId="0" applyNumberFormat="1" applyFont="1" applyBorder="1"/>
    <xf numFmtId="44" fontId="0" fillId="0" borderId="0" xfId="1" applyFont="1" applyBorder="1"/>
    <xf numFmtId="0" fontId="5" fillId="0" borderId="54" xfId="0" applyFont="1" applyBorder="1" applyAlignment="1">
      <alignment horizontal="left" vertical="center" wrapText="1"/>
    </xf>
    <xf numFmtId="0" fontId="10" fillId="5" borderId="34" xfId="0" applyFont="1" applyFill="1" applyBorder="1" applyAlignment="1" applyProtection="1">
      <alignment horizontal="left" wrapText="1"/>
      <protection locked="0"/>
    </xf>
    <xf numFmtId="0" fontId="10" fillId="5" borderId="62" xfId="0" applyFont="1" applyFill="1" applyBorder="1" applyAlignment="1" applyProtection="1">
      <alignment wrapText="1"/>
      <protection locked="0"/>
    </xf>
    <xf numFmtId="0" fontId="10" fillId="0" borderId="35" xfId="0" applyFont="1" applyBorder="1" applyAlignment="1" applyProtection="1">
      <alignment horizontal="left" vertical="center" wrapText="1" indent="1"/>
      <protection locked="0"/>
    </xf>
    <xf numFmtId="44" fontId="3" fillId="0" borderId="4" xfId="0" applyNumberFormat="1" applyFont="1" applyBorder="1" applyAlignment="1" applyProtection="1">
      <alignment horizontal="left"/>
      <protection locked="0"/>
    </xf>
    <xf numFmtId="0" fontId="0" fillId="14" borderId="0" xfId="0" applyFill="1" applyAlignment="1">
      <alignment vertical="center" wrapText="1"/>
    </xf>
    <xf numFmtId="0" fontId="10" fillId="0" borderId="38" xfId="0" applyFont="1" applyBorder="1" applyAlignment="1" applyProtection="1">
      <alignment vertical="top" wrapText="1"/>
      <protection locked="0"/>
    </xf>
    <xf numFmtId="0" fontId="10" fillId="0" borderId="90" xfId="0" applyFont="1" applyBorder="1" applyAlignment="1" applyProtection="1">
      <alignment horizontal="left" vertical="top" wrapText="1"/>
      <protection locked="0"/>
    </xf>
    <xf numFmtId="0" fontId="0" fillId="15" borderId="0" xfId="0" applyFill="1"/>
    <xf numFmtId="0" fontId="2" fillId="15" borderId="0" xfId="0" applyFont="1" applyFill="1" applyAlignment="1">
      <alignment horizontal="center" vertical="center"/>
    </xf>
    <xf numFmtId="0" fontId="20" fillId="12" borderId="0" xfId="0" applyFont="1" applyFill="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wrapText="1"/>
    </xf>
    <xf numFmtId="0" fontId="9" fillId="0" borderId="0" xfId="0" applyFont="1" applyAlignment="1">
      <alignment horizontal="center"/>
    </xf>
    <xf numFmtId="0" fontId="2" fillId="3" borderId="0" xfId="0" applyFont="1" applyFill="1" applyAlignment="1">
      <alignment horizontal="left" vertical="center"/>
    </xf>
    <xf numFmtId="0" fontId="0" fillId="0" borderId="0" xfId="0" applyAlignment="1">
      <alignment horizontal="left" vertical="top" wrapText="1"/>
    </xf>
    <xf numFmtId="0" fontId="10" fillId="0" borderId="3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4" xfId="0" applyFont="1" applyBorder="1" applyAlignment="1" applyProtection="1">
      <alignment horizontal="left" vertical="top" wrapText="1"/>
      <protection locked="0"/>
    </xf>
    <xf numFmtId="0" fontId="3" fillId="4" borderId="3"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5" fillId="0" borderId="23" xfId="0" applyFont="1" applyBorder="1" applyAlignment="1">
      <alignment horizontal="left" vertical="center" wrapText="1"/>
    </xf>
    <xf numFmtId="0" fontId="5" fillId="0" borderId="3" xfId="0" applyFont="1" applyBorder="1" applyAlignment="1">
      <alignment horizontal="left" vertical="center" wrapText="1"/>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5" fillId="0" borderId="3" xfId="0" applyFont="1" applyBorder="1" applyAlignment="1">
      <alignment horizontal="left" vertical="center"/>
    </xf>
    <xf numFmtId="164" fontId="3" fillId="0" borderId="4" xfId="0" applyNumberFormat="1" applyFont="1" applyBorder="1" applyAlignment="1">
      <alignment horizontal="center"/>
    </xf>
    <xf numFmtId="0" fontId="3" fillId="0" borderId="4" xfId="0" applyFont="1" applyBorder="1" applyAlignment="1">
      <alignment horizontal="center"/>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5" fillId="0" borderId="56" xfId="0" applyFont="1" applyBorder="1" applyAlignment="1">
      <alignment horizontal="left" vertical="center" wrapText="1"/>
    </xf>
    <xf numFmtId="0" fontId="3" fillId="0" borderId="7" xfId="0" applyFont="1" applyBorder="1" applyAlignment="1" applyProtection="1">
      <alignment horizontal="left" wrapText="1"/>
      <protection locked="0"/>
    </xf>
    <xf numFmtId="0" fontId="3" fillId="0" borderId="8"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4" borderId="3" xfId="0" applyFont="1" applyFill="1" applyBorder="1" applyAlignment="1" applyProtection="1">
      <alignment horizontal="left" vertical="top" wrapText="1"/>
      <protection locked="0"/>
    </xf>
    <xf numFmtId="0" fontId="3" fillId="0" borderId="35" xfId="0" applyFont="1" applyBorder="1" applyAlignment="1">
      <alignment horizontal="left" vertical="center"/>
    </xf>
    <xf numFmtId="0" fontId="3" fillId="0" borderId="2" xfId="0" applyFont="1" applyBorder="1" applyAlignment="1">
      <alignment horizontal="left" vertical="center"/>
    </xf>
    <xf numFmtId="0" fontId="10" fillId="0" borderId="2" xfId="0" applyFont="1" applyBorder="1" applyAlignment="1" applyProtection="1">
      <alignment horizontal="left" vertical="top" wrapText="1"/>
      <protection locked="0"/>
    </xf>
    <xf numFmtId="0" fontId="10" fillId="0" borderId="84" xfId="0" applyFont="1" applyBorder="1" applyAlignment="1" applyProtection="1">
      <alignment horizontal="left" vertical="top" wrapText="1"/>
      <protection locked="0"/>
    </xf>
    <xf numFmtId="0" fontId="3" fillId="0" borderId="25" xfId="0" applyFont="1" applyBorder="1" applyAlignment="1">
      <alignment horizontal="left" vertical="center" wrapText="1" readingOrder="1"/>
    </xf>
    <xf numFmtId="0" fontId="3" fillId="4" borderId="15" xfId="0" applyFont="1" applyFill="1" applyBorder="1" applyAlignment="1" applyProtection="1">
      <alignment horizontal="left" vertical="center" wrapText="1" readingOrder="1"/>
      <protection locked="0"/>
    </xf>
    <xf numFmtId="0" fontId="3" fillId="0" borderId="0" xfId="0" applyFont="1" applyAlignment="1">
      <alignment horizontal="left" vertical="center"/>
    </xf>
    <xf numFmtId="0" fontId="5" fillId="0" borderId="36" xfId="0" applyFont="1" applyBorder="1" applyAlignment="1">
      <alignment horizontal="left" wrapText="1" readingOrder="1"/>
    </xf>
    <xf numFmtId="0" fontId="5" fillId="0" borderId="37" xfId="0" applyFont="1" applyBorder="1" applyAlignment="1">
      <alignment horizontal="left" wrapText="1" readingOrder="1"/>
    </xf>
    <xf numFmtId="0" fontId="5" fillId="0" borderId="38" xfId="0" applyFont="1" applyBorder="1" applyAlignment="1">
      <alignment horizontal="left" wrapText="1" readingOrder="1"/>
    </xf>
    <xf numFmtId="44" fontId="3" fillId="0" borderId="46" xfId="1" applyFont="1" applyBorder="1" applyAlignment="1" applyProtection="1">
      <alignment horizontal="center"/>
    </xf>
    <xf numFmtId="44" fontId="3" fillId="0" borderId="47" xfId="1" applyFont="1" applyBorder="1" applyAlignment="1" applyProtection="1">
      <alignment horizontal="center"/>
    </xf>
    <xf numFmtId="14" fontId="3" fillId="4" borderId="3" xfId="0" applyNumberFormat="1" applyFont="1" applyFill="1" applyBorder="1" applyAlignment="1" applyProtection="1">
      <alignment horizontal="left" vertical="top" wrapText="1"/>
      <protection locked="0"/>
    </xf>
    <xf numFmtId="0" fontId="5" fillId="0" borderId="50" xfId="0" applyFont="1" applyBorder="1" applyAlignment="1">
      <alignment horizontal="left" vertical="center" wrapText="1"/>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21" fillId="13" borderId="44" xfId="0" applyFont="1" applyFill="1" applyBorder="1" applyAlignment="1" applyProtection="1">
      <alignment horizontal="left" vertical="top" wrapText="1"/>
      <protection locked="0"/>
    </xf>
    <xf numFmtId="0" fontId="21" fillId="13" borderId="11" xfId="0" applyFont="1" applyFill="1" applyBorder="1" applyAlignment="1" applyProtection="1">
      <alignment horizontal="left" vertical="top" wrapText="1"/>
      <protection locked="0"/>
    </xf>
    <xf numFmtId="0" fontId="21" fillId="13" borderId="21" xfId="0" applyFont="1" applyFill="1" applyBorder="1" applyAlignment="1" applyProtection="1">
      <alignment horizontal="left" vertical="top" wrapText="1"/>
      <protection locked="0"/>
    </xf>
    <xf numFmtId="0" fontId="8" fillId="2" borderId="3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14" fontId="3" fillId="4" borderId="45" xfId="0" applyNumberFormat="1" applyFont="1" applyFill="1" applyBorder="1" applyAlignment="1" applyProtection="1">
      <alignment horizontal="left" vertical="top" wrapText="1"/>
      <protection locked="0"/>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35" xfId="0" applyFont="1" applyBorder="1" applyAlignment="1">
      <alignment horizontal="left" vertical="center"/>
    </xf>
    <xf numFmtId="0" fontId="5" fillId="0" borderId="2" xfId="0" applyFont="1" applyBorder="1" applyAlignment="1">
      <alignment horizontal="left" vertical="center"/>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5" fillId="13" borderId="64" xfId="0" applyFont="1" applyFill="1" applyBorder="1" applyAlignment="1" applyProtection="1">
      <alignment horizontal="center" vertical="center" wrapText="1"/>
      <protection locked="0"/>
    </xf>
    <xf numFmtId="0" fontId="5" fillId="13" borderId="65" xfId="0" applyFont="1" applyFill="1" applyBorder="1" applyAlignment="1" applyProtection="1">
      <alignment horizontal="center" vertical="center" wrapText="1"/>
      <protection locked="0"/>
    </xf>
    <xf numFmtId="0" fontId="3" fillId="0" borderId="4" xfId="0" applyFont="1" applyBorder="1" applyAlignment="1" applyProtection="1">
      <alignment horizontal="center"/>
      <protection locked="0"/>
    </xf>
    <xf numFmtId="0" fontId="5" fillId="0" borderId="44" xfId="0" applyFont="1" applyBorder="1" applyAlignment="1">
      <alignment horizontal="left" vertical="center"/>
    </xf>
    <xf numFmtId="0" fontId="5" fillId="0" borderId="20" xfId="0" applyFont="1" applyBorder="1" applyAlignment="1">
      <alignment horizontal="left" vertical="center"/>
    </xf>
    <xf numFmtId="0" fontId="3" fillId="4" borderId="16" xfId="0" applyFont="1" applyFill="1" applyBorder="1" applyAlignment="1" applyProtection="1">
      <alignment horizontal="left" vertical="top" wrapText="1"/>
      <protection locked="0"/>
    </xf>
    <xf numFmtId="0" fontId="3" fillId="4" borderId="47"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center" wrapText="1"/>
      <protection locked="0"/>
    </xf>
    <xf numFmtId="0" fontId="5" fillId="0" borderId="54" xfId="0" applyFont="1" applyBorder="1" applyAlignment="1">
      <alignment horizontal="left" vertical="center" wrapText="1"/>
    </xf>
    <xf numFmtId="0" fontId="5" fillId="0" borderId="51" xfId="0" applyFont="1" applyBorder="1" applyAlignment="1">
      <alignment horizontal="left" vertical="center" wrapText="1"/>
    </xf>
    <xf numFmtId="0" fontId="3" fillId="4" borderId="51" xfId="0" applyFont="1" applyFill="1" applyBorder="1" applyAlignment="1" applyProtection="1">
      <alignment horizontal="left" vertical="center" wrapText="1"/>
      <protection locked="0"/>
    </xf>
    <xf numFmtId="0" fontId="3" fillId="4" borderId="52" xfId="0" applyFont="1" applyFill="1" applyBorder="1" applyAlignment="1" applyProtection="1">
      <alignment horizontal="left" vertical="center" wrapText="1"/>
      <protection locked="0"/>
    </xf>
    <xf numFmtId="0" fontId="5" fillId="0" borderId="4" xfId="0" applyFont="1" applyBorder="1" applyAlignment="1">
      <alignment horizontal="center" wrapText="1"/>
    </xf>
    <xf numFmtId="0" fontId="5" fillId="0" borderId="45" xfId="0" applyFont="1" applyBorder="1" applyAlignment="1">
      <alignment horizontal="center" wrapText="1"/>
    </xf>
    <xf numFmtId="9" fontId="3" fillId="0" borderId="9" xfId="2" applyFont="1" applyBorder="1" applyAlignment="1" applyProtection="1">
      <alignment horizontal="center" wrapText="1"/>
    </xf>
    <xf numFmtId="9" fontId="3" fillId="0" borderId="10" xfId="2" applyFont="1" applyBorder="1" applyAlignment="1" applyProtection="1">
      <alignment horizont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164" fontId="3" fillId="0" borderId="9" xfId="1" applyNumberFormat="1" applyFont="1" applyBorder="1" applyAlignment="1" applyProtection="1">
      <alignment horizontal="center"/>
      <protection locked="0"/>
    </xf>
    <xf numFmtId="164" fontId="3" fillId="0" borderId="10" xfId="1" applyNumberFormat="1" applyFont="1" applyBorder="1" applyAlignment="1" applyProtection="1">
      <alignment horizontal="center"/>
      <protection locked="0"/>
    </xf>
    <xf numFmtId="164" fontId="3" fillId="0" borderId="9" xfId="0" applyNumberFormat="1" applyFont="1" applyBorder="1" applyAlignment="1">
      <alignment horizontal="center"/>
    </xf>
    <xf numFmtId="164" fontId="3" fillId="0" borderId="10" xfId="0" applyNumberFormat="1" applyFont="1" applyBorder="1" applyAlignment="1">
      <alignment horizontal="center"/>
    </xf>
    <xf numFmtId="0" fontId="2" fillId="0" borderId="44" xfId="0" applyFont="1" applyBorder="1" applyAlignment="1">
      <alignment horizontal="left" vertical="center" wrapText="1"/>
    </xf>
    <xf numFmtId="0" fontId="2" fillId="0" borderId="11" xfId="0" applyFont="1" applyBorder="1" applyAlignment="1">
      <alignment horizontal="left" vertic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10" fillId="0" borderId="0" xfId="0" applyFont="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59" xfId="0" applyFont="1" applyBorder="1" applyAlignment="1" applyProtection="1">
      <alignment horizontal="justify" vertical="center" wrapText="1"/>
      <protection locked="0"/>
    </xf>
    <xf numFmtId="0" fontId="10" fillId="0" borderId="60" xfId="0" applyFont="1" applyBorder="1" applyAlignment="1" applyProtection="1">
      <alignment horizontal="justify" vertical="center" wrapText="1"/>
      <protection locked="0"/>
    </xf>
    <xf numFmtId="0" fontId="10" fillId="0" borderId="86" xfId="0" applyFont="1" applyBorder="1" applyAlignment="1" applyProtection="1">
      <alignment horizontal="justify" vertical="center" wrapText="1"/>
      <protection locked="0"/>
    </xf>
    <xf numFmtId="0" fontId="10" fillId="0" borderId="35" xfId="0" applyFont="1" applyBorder="1" applyAlignment="1" applyProtection="1">
      <alignment horizontal="justify" vertical="center" wrapText="1"/>
      <protection locked="0"/>
    </xf>
    <xf numFmtId="0" fontId="10" fillId="0" borderId="2" xfId="0" applyFont="1" applyBorder="1" applyAlignment="1" applyProtection="1">
      <alignment horizontal="justify" vertical="center" wrapText="1"/>
      <protection locked="0"/>
    </xf>
    <xf numFmtId="0" fontId="10" fillId="0" borderId="84" xfId="0" applyFont="1" applyBorder="1" applyAlignment="1" applyProtection="1">
      <alignment horizontal="justify" vertical="center" wrapText="1"/>
      <protection locked="0"/>
    </xf>
    <xf numFmtId="0" fontId="10" fillId="0" borderId="35"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wrapText="1" indent="1"/>
      <protection locked="0"/>
    </xf>
    <xf numFmtId="0" fontId="10" fillId="0" borderId="84" xfId="0" applyFont="1" applyBorder="1" applyAlignment="1" applyProtection="1">
      <alignment horizontal="left" vertical="center" wrapText="1" indent="1"/>
      <protection locked="0"/>
    </xf>
    <xf numFmtId="0" fontId="4" fillId="0" borderId="56" xfId="0" applyFont="1" applyBorder="1" applyAlignment="1" applyProtection="1">
      <alignment horizontal="justify" vertical="center" wrapText="1"/>
      <protection locked="0"/>
    </xf>
    <xf numFmtId="0" fontId="4" fillId="0" borderId="57" xfId="0" applyFont="1" applyBorder="1" applyAlignment="1" applyProtection="1">
      <alignment horizontal="justify" vertical="center" wrapText="1"/>
      <protection locked="0"/>
    </xf>
    <xf numFmtId="0" fontId="4" fillId="0" borderId="58" xfId="0" applyFont="1" applyBorder="1" applyAlignment="1" applyProtection="1">
      <alignment horizontal="justify" vertical="center" wrapText="1"/>
      <protection locked="0"/>
    </xf>
    <xf numFmtId="0" fontId="10" fillId="0" borderId="35" xfId="0" applyFont="1" applyBorder="1" applyAlignment="1" applyProtection="1">
      <alignment horizontal="left" wrapText="1"/>
      <protection locked="0"/>
    </xf>
    <xf numFmtId="0" fontId="10" fillId="0" borderId="2" xfId="0" applyFont="1" applyBorder="1" applyAlignment="1" applyProtection="1">
      <alignment horizontal="left" wrapText="1"/>
      <protection locked="0"/>
    </xf>
    <xf numFmtId="0" fontId="10" fillId="0" borderId="84" xfId="0" applyFont="1" applyBorder="1" applyAlignment="1" applyProtection="1">
      <alignment horizontal="left" wrapText="1"/>
      <protection locked="0"/>
    </xf>
    <xf numFmtId="0" fontId="4" fillId="0" borderId="35"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4" fillId="0" borderId="84" xfId="0" applyFont="1" applyBorder="1" applyAlignment="1" applyProtection="1">
      <alignment horizontal="justify" vertical="center" wrapText="1"/>
      <protection locked="0"/>
    </xf>
    <xf numFmtId="164" fontId="3" fillId="0" borderId="4" xfId="1" applyNumberFormat="1" applyFont="1" applyBorder="1" applyAlignment="1" applyProtection="1">
      <alignment horizontal="center"/>
      <protection locked="0"/>
    </xf>
    <xf numFmtId="0" fontId="3" fillId="4" borderId="23"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9" fontId="3" fillId="3" borderId="6" xfId="2" applyFont="1" applyFill="1" applyBorder="1" applyAlignment="1">
      <alignment horizontal="center" wrapText="1"/>
    </xf>
    <xf numFmtId="9" fontId="3" fillId="3" borderId="46" xfId="2" applyFont="1" applyFill="1" applyBorder="1" applyAlignment="1">
      <alignment horizontal="center" wrapText="1"/>
    </xf>
    <xf numFmtId="0" fontId="3" fillId="4" borderId="24" xfId="0" applyFont="1" applyFill="1" applyBorder="1" applyAlignment="1" applyProtection="1">
      <alignment horizontal="left" vertical="center" wrapText="1"/>
      <protection locked="0"/>
    </xf>
    <xf numFmtId="0" fontId="3" fillId="0" borderId="9" xfId="0" applyFont="1" applyBorder="1" applyAlignment="1" applyProtection="1">
      <alignment horizontal="center"/>
      <protection locked="0"/>
    </xf>
    <xf numFmtId="0" fontId="3" fillId="0" borderId="10" xfId="0" applyFont="1" applyBorder="1" applyAlignment="1" applyProtection="1">
      <alignment horizontal="center"/>
      <protection locked="0"/>
    </xf>
    <xf numFmtId="44" fontId="5" fillId="0" borderId="5" xfId="0" applyNumberFormat="1" applyFont="1" applyBorder="1" applyAlignment="1">
      <alignment horizontal="center"/>
    </xf>
    <xf numFmtId="44" fontId="5" fillId="0" borderId="45" xfId="0" applyNumberFormat="1" applyFont="1" applyBorder="1" applyAlignment="1">
      <alignment horizontal="center"/>
    </xf>
    <xf numFmtId="0" fontId="2" fillId="0" borderId="23"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48" xfId="0" applyFont="1" applyBorder="1" applyAlignment="1" applyProtection="1">
      <alignment horizontal="left"/>
      <protection locked="0"/>
    </xf>
    <xf numFmtId="0" fontId="3" fillId="4" borderId="65" xfId="0" applyFont="1" applyFill="1" applyBorder="1" applyAlignment="1" applyProtection="1">
      <alignment horizontal="left" vertical="center" wrapText="1"/>
      <protection locked="0"/>
    </xf>
    <xf numFmtId="0" fontId="5" fillId="13" borderId="26" xfId="0" applyFont="1" applyFill="1" applyBorder="1" applyAlignment="1" applyProtection="1">
      <alignment horizontal="center" vertical="center" wrapText="1"/>
      <protection locked="0"/>
    </xf>
    <xf numFmtId="0" fontId="5" fillId="13" borderId="63" xfId="0" applyFont="1" applyFill="1" applyBorder="1" applyAlignment="1" applyProtection="1">
      <alignment horizontal="center" vertical="center" wrapText="1"/>
      <protection locked="0"/>
    </xf>
    <xf numFmtId="0" fontId="3" fillId="4" borderId="72" xfId="0" applyFont="1" applyFill="1" applyBorder="1" applyAlignment="1" applyProtection="1">
      <alignment horizontal="left" vertical="center" wrapText="1"/>
      <protection locked="0"/>
    </xf>
    <xf numFmtId="0" fontId="25" fillId="2" borderId="81" xfId="0" applyFont="1" applyFill="1" applyBorder="1" applyAlignment="1">
      <alignment horizontal="center" vertical="center" wrapText="1"/>
    </xf>
    <xf numFmtId="0" fontId="25" fillId="2" borderId="82" xfId="0" applyFont="1" applyFill="1" applyBorder="1" applyAlignment="1">
      <alignment horizontal="center" vertical="center" wrapText="1"/>
    </xf>
    <xf numFmtId="0" fontId="25" fillId="2" borderId="83"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3" fillId="0" borderId="18" xfId="0" applyFont="1" applyBorder="1" applyAlignment="1" applyProtection="1">
      <alignment horizontal="left" vertical="center" wrapText="1" readingOrder="1"/>
      <protection locked="0"/>
    </xf>
    <xf numFmtId="0" fontId="3" fillId="4" borderId="5" xfId="0" applyFont="1" applyFill="1" applyBorder="1" applyAlignment="1" applyProtection="1">
      <alignment horizontal="left" vertical="top" wrapText="1"/>
      <protection locked="0"/>
    </xf>
    <xf numFmtId="0" fontId="3" fillId="4" borderId="45" xfId="0" applyFont="1" applyFill="1" applyBorder="1" applyAlignment="1" applyProtection="1">
      <alignment horizontal="left" vertical="top" wrapText="1"/>
      <protection locked="0"/>
    </xf>
    <xf numFmtId="0" fontId="3" fillId="4" borderId="61" xfId="0" applyFont="1" applyFill="1" applyBorder="1" applyAlignment="1" applyProtection="1">
      <alignment horizontal="left" vertical="top" wrapText="1"/>
      <protection locked="0"/>
    </xf>
    <xf numFmtId="0" fontId="3" fillId="4" borderId="62" xfId="0" applyFont="1" applyFill="1" applyBorder="1" applyAlignment="1" applyProtection="1">
      <alignment horizontal="left" vertical="top" wrapText="1"/>
      <protection locked="0"/>
    </xf>
    <xf numFmtId="0" fontId="5" fillId="0" borderId="23" xfId="0" applyFont="1" applyBorder="1" applyAlignment="1">
      <alignment horizontal="right" wrapText="1"/>
    </xf>
    <xf numFmtId="0" fontId="5" fillId="0" borderId="3" xfId="0" applyFont="1" applyBorder="1" applyAlignment="1">
      <alignment horizontal="right" wrapText="1"/>
    </xf>
    <xf numFmtId="0" fontId="5" fillId="0" borderId="13" xfId="0" applyFont="1" applyBorder="1" applyAlignment="1">
      <alignment horizontal="right" wrapText="1"/>
    </xf>
    <xf numFmtId="0" fontId="5" fillId="0" borderId="50" xfId="0" applyFont="1" applyBorder="1" applyAlignment="1">
      <alignment horizontal="right" wrapText="1"/>
    </xf>
    <xf numFmtId="0" fontId="5" fillId="0" borderId="51" xfId="0" applyFont="1" applyBorder="1" applyAlignment="1">
      <alignment horizontal="right" wrapText="1"/>
    </xf>
    <xf numFmtId="0" fontId="5" fillId="0" borderId="52" xfId="0" applyFont="1" applyBorder="1" applyAlignment="1">
      <alignment horizontal="right" wrapText="1"/>
    </xf>
    <xf numFmtId="0" fontId="3" fillId="3" borderId="54" xfId="0" applyFont="1" applyFill="1" applyBorder="1" applyAlignment="1">
      <alignment horizontal="center" wrapText="1"/>
    </xf>
    <xf numFmtId="0" fontId="3" fillId="3" borderId="55" xfId="0" applyFont="1" applyFill="1" applyBorder="1" applyAlignment="1">
      <alignment horizontal="center" wrapText="1"/>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14" xfId="0" applyBorder="1" applyAlignment="1" applyProtection="1">
      <alignment horizontal="left"/>
      <protection locked="0"/>
    </xf>
    <xf numFmtId="0" fontId="3" fillId="3" borderId="22" xfId="0" applyFont="1" applyFill="1" applyBorder="1" applyAlignment="1">
      <alignment horizontal="center" wrapText="1"/>
    </xf>
    <xf numFmtId="0" fontId="3" fillId="3" borderId="34" xfId="0" applyFont="1" applyFill="1" applyBorder="1" applyAlignment="1">
      <alignment horizontal="center" wrapText="1"/>
    </xf>
    <xf numFmtId="0" fontId="3" fillId="3" borderId="16" xfId="0" applyFont="1" applyFill="1" applyBorder="1" applyAlignment="1">
      <alignment horizontal="center" wrapText="1"/>
    </xf>
    <xf numFmtId="0" fontId="3" fillId="3" borderId="49" xfId="0" applyFont="1" applyFill="1" applyBorder="1" applyAlignment="1">
      <alignment horizontal="center" wrapText="1"/>
    </xf>
    <xf numFmtId="0" fontId="5" fillId="0" borderId="4" xfId="0" applyFont="1" applyBorder="1" applyAlignment="1">
      <alignment horizontal="center"/>
    </xf>
    <xf numFmtId="0" fontId="5" fillId="0" borderId="79" xfId="0" applyFont="1" applyBorder="1" applyAlignment="1">
      <alignment horizontal="left" vertical="center" wrapText="1"/>
    </xf>
    <xf numFmtId="0" fontId="5" fillId="0" borderId="67" xfId="0" applyFont="1" applyBorder="1" applyAlignment="1">
      <alignment horizontal="left" vertical="center" wrapText="1"/>
    </xf>
    <xf numFmtId="0" fontId="5" fillId="0" borderId="19" xfId="0" applyFont="1" applyBorder="1" applyAlignment="1">
      <alignment horizontal="left" vertical="center" wrapText="1"/>
    </xf>
    <xf numFmtId="0" fontId="23" fillId="4" borderId="67" xfId="0" applyFont="1" applyFill="1" applyBorder="1" applyAlignment="1" applyProtection="1">
      <alignment horizontal="left" vertical="center" wrapText="1"/>
      <protection locked="0"/>
    </xf>
    <xf numFmtId="0" fontId="23" fillId="4" borderId="68" xfId="0" applyFont="1" applyFill="1" applyBorder="1" applyAlignment="1" applyProtection="1">
      <alignment horizontal="left" vertical="center" wrapText="1"/>
      <protection locked="0"/>
    </xf>
    <xf numFmtId="0" fontId="5" fillId="0" borderId="66" xfId="0" applyFont="1" applyBorder="1" applyAlignment="1">
      <alignment horizontal="left" vertical="center" wrapText="1"/>
    </xf>
    <xf numFmtId="0" fontId="3" fillId="4" borderId="67" xfId="0" applyFont="1" applyFill="1" applyBorder="1" applyAlignment="1" applyProtection="1">
      <alignment horizontal="left" vertical="center" wrapText="1"/>
      <protection locked="0"/>
    </xf>
    <xf numFmtId="0" fontId="3" fillId="4" borderId="80"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72" xfId="0" applyFont="1" applyFill="1" applyBorder="1" applyAlignment="1" applyProtection="1">
      <alignment horizontal="left" vertical="center" wrapText="1"/>
      <protection locked="0"/>
    </xf>
    <xf numFmtId="0" fontId="24" fillId="0" borderId="28" xfId="0" applyFont="1" applyBorder="1" applyAlignment="1">
      <alignment horizontal="left" vertical="center" wrapText="1"/>
    </xf>
    <xf numFmtId="0" fontId="24" fillId="0" borderId="15" xfId="0" applyFont="1" applyBorder="1" applyAlignment="1">
      <alignment horizontal="left" vertical="center" wrapText="1"/>
    </xf>
    <xf numFmtId="0" fontId="24" fillId="0" borderId="29" xfId="0" applyFont="1" applyBorder="1" applyAlignment="1">
      <alignment horizontal="left" vertical="center" wrapText="1"/>
    </xf>
    <xf numFmtId="0" fontId="24" fillId="0" borderId="27" xfId="0" applyFont="1" applyBorder="1" applyAlignment="1">
      <alignment horizontal="left" vertical="center" wrapText="1"/>
    </xf>
    <xf numFmtId="0" fontId="23" fillId="4" borderId="3" xfId="0" applyFont="1" applyFill="1" applyBorder="1" applyAlignment="1" applyProtection="1">
      <alignment vertical="center" wrapText="1"/>
      <protection locked="0"/>
    </xf>
    <xf numFmtId="0" fontId="23" fillId="4" borderId="72" xfId="0" applyFont="1" applyFill="1" applyBorder="1" applyAlignment="1" applyProtection="1">
      <alignment vertical="center" wrapText="1"/>
      <protection locked="0"/>
    </xf>
    <xf numFmtId="0" fontId="0" fillId="0" borderId="6" xfId="0" applyBorder="1" applyAlignment="1">
      <alignment horizontal="center"/>
    </xf>
    <xf numFmtId="0" fontId="0" fillId="0" borderId="11" xfId="0" applyBorder="1" applyAlignment="1">
      <alignment horizontal="center"/>
    </xf>
    <xf numFmtId="0" fontId="0" fillId="0" borderId="78" xfId="0" applyBorder="1" applyAlignment="1">
      <alignment horizontal="center"/>
    </xf>
    <xf numFmtId="0" fontId="3" fillId="4" borderId="50" xfId="0" applyFont="1" applyFill="1" applyBorder="1" applyAlignment="1" applyProtection="1">
      <alignment horizontal="left" vertical="center" wrapText="1"/>
      <protection locked="0"/>
    </xf>
    <xf numFmtId="0" fontId="3" fillId="4" borderId="75"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21" xfId="0" applyFont="1" applyFill="1" applyBorder="1" applyAlignment="1" applyProtection="1">
      <alignment horizontal="left" vertical="center" wrapText="1"/>
      <protection locked="0"/>
    </xf>
    <xf numFmtId="0" fontId="5" fillId="0" borderId="44" xfId="0" applyFont="1" applyBorder="1" applyAlignment="1">
      <alignment horizontal="left" vertical="center" wrapText="1"/>
    </xf>
    <xf numFmtId="0" fontId="5" fillId="0" borderId="11" xfId="0" applyFont="1" applyBorder="1" applyAlignment="1">
      <alignment horizontal="left" vertical="center" wrapText="1"/>
    </xf>
    <xf numFmtId="0" fontId="24" fillId="0" borderId="69" xfId="0" applyFont="1" applyBorder="1" applyAlignment="1">
      <alignment horizontal="left" vertical="center" wrapText="1"/>
    </xf>
    <xf numFmtId="0" fontId="24" fillId="0" borderId="70" xfId="0" applyFont="1" applyBorder="1" applyAlignment="1">
      <alignment horizontal="left" vertical="center" wrapText="1"/>
    </xf>
    <xf numFmtId="0" fontId="23" fillId="4" borderId="71" xfId="0" applyFont="1" applyFill="1" applyBorder="1" applyAlignment="1" applyProtection="1">
      <alignment horizontal="left" vertical="center" wrapText="1"/>
      <protection locked="0"/>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10" fillId="0" borderId="22" xfId="0" applyFont="1" applyBorder="1" applyAlignment="1" applyProtection="1">
      <alignment horizontal="left" vertical="center" wrapText="1"/>
      <protection locked="0"/>
    </xf>
    <xf numFmtId="0" fontId="10" fillId="0" borderId="85"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4" xfId="0" applyFont="1" applyBorder="1" applyAlignment="1" applyProtection="1">
      <alignment horizontal="left" vertical="top" wrapText="1"/>
      <protection locked="0"/>
    </xf>
    <xf numFmtId="0" fontId="3" fillId="0" borderId="33" xfId="0" applyFont="1" applyBorder="1" applyAlignment="1">
      <alignment horizontal="left" vertical="center"/>
    </xf>
    <xf numFmtId="0" fontId="3" fillId="0" borderId="25" xfId="0" applyFont="1" applyBorder="1" applyAlignment="1">
      <alignment horizontal="left" vertical="center"/>
    </xf>
    <xf numFmtId="0" fontId="3" fillId="4" borderId="39" xfId="0" applyFont="1" applyFill="1" applyBorder="1" applyAlignment="1" applyProtection="1">
      <alignment horizontal="left" vertical="top" wrapText="1"/>
      <protection locked="0"/>
    </xf>
    <xf numFmtId="0" fontId="3" fillId="4" borderId="37" xfId="0" applyFont="1" applyFill="1" applyBorder="1" applyAlignment="1" applyProtection="1">
      <alignment horizontal="left" vertical="top" wrapText="1"/>
      <protection locked="0"/>
    </xf>
    <xf numFmtId="0" fontId="3" fillId="4" borderId="40" xfId="0" applyFont="1" applyFill="1" applyBorder="1" applyAlignment="1" applyProtection="1">
      <alignment horizontal="left" vertical="top" wrapText="1"/>
      <protection locked="0"/>
    </xf>
    <xf numFmtId="0" fontId="6" fillId="2" borderId="87" xfId="0" applyFont="1" applyFill="1" applyBorder="1" applyAlignment="1" applyProtection="1">
      <alignment horizontal="center" vertical="center" wrapText="1"/>
      <protection locked="0"/>
    </xf>
    <xf numFmtId="0" fontId="6" fillId="2" borderId="88" xfId="0" applyFont="1" applyFill="1" applyBorder="1" applyAlignment="1" applyProtection="1">
      <alignment horizontal="center" vertical="center" wrapText="1"/>
      <protection locked="0"/>
    </xf>
    <xf numFmtId="0" fontId="6" fillId="2" borderId="89" xfId="0" applyFont="1" applyFill="1" applyBorder="1" applyAlignment="1" applyProtection="1">
      <alignment horizontal="center" vertical="center" wrapText="1"/>
      <protection locked="0"/>
    </xf>
    <xf numFmtId="0" fontId="7" fillId="0" borderId="0" xfId="0" applyFont="1" applyAlignment="1">
      <alignment horizontal="right" wrapText="1"/>
    </xf>
    <xf numFmtId="9" fontId="2" fillId="3" borderId="0" xfId="2" applyFont="1" applyFill="1" applyAlignment="1">
      <alignment horizontal="center" vertical="center"/>
    </xf>
    <xf numFmtId="0" fontId="2" fillId="3" borderId="0" xfId="0" applyFont="1" applyFill="1" applyAlignment="1">
      <alignment horizontal="center" vertical="center" wrapText="1"/>
    </xf>
    <xf numFmtId="0" fontId="0" fillId="12" borderId="0" xfId="0" applyFill="1" applyAlignment="1">
      <alignment horizontal="center" wrapText="1"/>
    </xf>
    <xf numFmtId="0" fontId="2" fillId="15" borderId="0" xfId="0" applyFont="1" applyFill="1" applyAlignment="1">
      <alignment horizontal="center" vertical="center" wrapText="1"/>
    </xf>
  </cellXfs>
  <cellStyles count="4">
    <cellStyle name="Monétaire" xfId="1" builtinId="4"/>
    <cellStyle name="Normal" xfId="0" builtinId="0"/>
    <cellStyle name="Normal 3" xfId="3" xr:uid="{63A0510D-6C88-4EE8-8E6F-6B2BA4FFE639}"/>
    <cellStyle name="Pourcentage" xfId="2" builtinId="5"/>
  </cellStyles>
  <dxfs count="0"/>
  <tableStyles count="0" defaultTableStyle="TableStyleMedium2" defaultPivotStyle="PivotStyleLight16"/>
  <colors>
    <mruColors>
      <color rgb="FF4F81BD"/>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221424</xdr:colOff>
      <xdr:row>10</xdr:row>
      <xdr:rowOff>1069249</xdr:rowOff>
    </xdr:from>
    <xdr:to>
      <xdr:col>16</xdr:col>
      <xdr:colOff>309360</xdr:colOff>
      <xdr:row>12</xdr:row>
      <xdr:rowOff>31195</xdr:rowOff>
    </xdr:to>
    <xdr:grpSp>
      <xdr:nvGrpSpPr>
        <xdr:cNvPr id="4" name="Groupe 3">
          <a:extLst>
            <a:ext uri="{FF2B5EF4-FFF2-40B4-BE49-F238E27FC236}">
              <a16:creationId xmlns:a16="http://schemas.microsoft.com/office/drawing/2014/main" id="{DB84CDAC-6EF2-40EE-9256-1A9E37289D53}"/>
            </a:ext>
          </a:extLst>
        </xdr:cNvPr>
        <xdr:cNvGrpSpPr/>
      </xdr:nvGrpSpPr>
      <xdr:grpSpPr>
        <a:xfrm>
          <a:off x="7010755" y="10051546"/>
          <a:ext cx="6201657" cy="2107411"/>
          <a:chOff x="7140723" y="10315575"/>
          <a:chExt cx="6158563" cy="929721"/>
        </a:xfrm>
      </xdr:grpSpPr>
      <xdr:pic>
        <xdr:nvPicPr>
          <xdr:cNvPr id="5" name="Image 4">
            <a:extLst>
              <a:ext uri="{FF2B5EF4-FFF2-40B4-BE49-F238E27FC236}">
                <a16:creationId xmlns:a16="http://schemas.microsoft.com/office/drawing/2014/main" id="{44B6F0F6-C750-4407-B3F3-8655AFAD2FBF}"/>
              </a:ext>
            </a:extLst>
          </xdr:cNvPr>
          <xdr:cNvPicPr>
            <a:picLocks noChangeAspect="1"/>
          </xdr:cNvPicPr>
        </xdr:nvPicPr>
        <xdr:blipFill>
          <a:blip xmlns:r="http://schemas.openxmlformats.org/officeDocument/2006/relationships" r:embed="rId1"/>
          <a:stretch>
            <a:fillRect/>
          </a:stretch>
        </xdr:blipFill>
        <xdr:spPr>
          <a:xfrm>
            <a:off x="7743825" y="10315575"/>
            <a:ext cx="5555461" cy="929721"/>
          </a:xfrm>
          <a:prstGeom prst="rect">
            <a:avLst/>
          </a:prstGeom>
        </xdr:spPr>
      </xdr:pic>
      <xdr:sp macro="" textlink="">
        <xdr:nvSpPr>
          <xdr:cNvPr id="6" name="Flèche : droite 5">
            <a:extLst>
              <a:ext uri="{FF2B5EF4-FFF2-40B4-BE49-F238E27FC236}">
                <a16:creationId xmlns:a16="http://schemas.microsoft.com/office/drawing/2014/main" id="{F0F4AF46-CC50-45D3-A5E7-D2BF4E7C020A}"/>
              </a:ext>
            </a:extLst>
          </xdr:cNvPr>
          <xdr:cNvSpPr/>
        </xdr:nvSpPr>
        <xdr:spPr>
          <a:xfrm rot="1483901">
            <a:off x="7140723" y="10693014"/>
            <a:ext cx="734088" cy="233611"/>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CA"/>
          </a:p>
        </xdr:txBody>
      </xdr:sp>
    </xdr:grpSp>
    <xdr:clientData/>
  </xdr:twoCellAnchor>
  <xdr:twoCellAnchor editAs="oneCell">
    <xdr:from>
      <xdr:col>7</xdr:col>
      <xdr:colOff>1151851</xdr:colOff>
      <xdr:row>9</xdr:row>
      <xdr:rowOff>2381251</xdr:rowOff>
    </xdr:from>
    <xdr:to>
      <xdr:col>17</xdr:col>
      <xdr:colOff>705778</xdr:colOff>
      <xdr:row>10</xdr:row>
      <xdr:rowOff>356602</xdr:rowOff>
    </xdr:to>
    <xdr:pic>
      <xdr:nvPicPr>
        <xdr:cNvPr id="3" name="Image 2">
          <a:extLst>
            <a:ext uri="{FF2B5EF4-FFF2-40B4-BE49-F238E27FC236}">
              <a16:creationId xmlns:a16="http://schemas.microsoft.com/office/drawing/2014/main" id="{212FF44A-6F91-3D85-16C4-2CAA2A4A9203}"/>
            </a:ext>
          </a:extLst>
        </xdr:cNvPr>
        <xdr:cNvPicPr>
          <a:picLocks noChangeAspect="1"/>
        </xdr:cNvPicPr>
      </xdr:nvPicPr>
      <xdr:blipFill>
        <a:blip xmlns:r="http://schemas.openxmlformats.org/officeDocument/2006/relationships" r:embed="rId2"/>
        <a:stretch>
          <a:fillRect/>
        </a:stretch>
      </xdr:blipFill>
      <xdr:spPr>
        <a:xfrm>
          <a:off x="6789322" y="7996571"/>
          <a:ext cx="7583723" cy="1342328"/>
        </a:xfrm>
        <a:prstGeom prst="rect">
          <a:avLst/>
        </a:prstGeom>
      </xdr:spPr>
    </xdr:pic>
    <xdr:clientData/>
  </xdr:twoCellAnchor>
  <xdr:twoCellAnchor editAs="oneCell">
    <xdr:from>
      <xdr:col>8</xdr:col>
      <xdr:colOff>22152</xdr:colOff>
      <xdr:row>9</xdr:row>
      <xdr:rowOff>50508</xdr:rowOff>
    </xdr:from>
    <xdr:to>
      <xdr:col>16</xdr:col>
      <xdr:colOff>172440</xdr:colOff>
      <xdr:row>9</xdr:row>
      <xdr:rowOff>2226191</xdr:rowOff>
    </xdr:to>
    <xdr:pic>
      <xdr:nvPicPr>
        <xdr:cNvPr id="11" name="Image 10">
          <a:extLst>
            <a:ext uri="{FF2B5EF4-FFF2-40B4-BE49-F238E27FC236}">
              <a16:creationId xmlns:a16="http://schemas.microsoft.com/office/drawing/2014/main" id="{0C1BD8BC-E0C5-9E11-2EE1-B17A02F84A85}"/>
            </a:ext>
          </a:extLst>
        </xdr:cNvPr>
        <xdr:cNvPicPr>
          <a:picLocks noChangeAspect="1"/>
        </xdr:cNvPicPr>
      </xdr:nvPicPr>
      <xdr:blipFill rotWithShape="1">
        <a:blip xmlns:r="http://schemas.openxmlformats.org/officeDocument/2006/relationships" r:embed="rId3"/>
        <a:srcRect l="2639" t="18170" r="21251" b="34811"/>
        <a:stretch/>
      </xdr:blipFill>
      <xdr:spPr>
        <a:xfrm>
          <a:off x="6811483" y="5665828"/>
          <a:ext cx="6264009" cy="2175683"/>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48DC7-6518-4107-8B59-0CAD07744B4C}">
  <sheetPr codeName="Feuil3"/>
  <dimension ref="A1:H7"/>
  <sheetViews>
    <sheetView topLeftCell="A2" zoomScale="86" zoomScaleNormal="86" workbookViewId="0">
      <selection activeCell="E11" sqref="E11"/>
    </sheetView>
  </sheetViews>
  <sheetFormatPr baseColWidth="10" defaultRowHeight="15" x14ac:dyDescent="0.25"/>
  <cols>
    <col min="1" max="1" width="5.85546875" customWidth="1"/>
    <col min="6" max="6" width="21.42578125" customWidth="1"/>
    <col min="8" max="8" width="17.28515625" customWidth="1"/>
  </cols>
  <sheetData>
    <row r="1" spans="1:8" ht="24.95" customHeight="1" x14ac:dyDescent="0.25">
      <c r="A1" s="62" t="s">
        <v>80</v>
      </c>
      <c r="B1" s="62"/>
      <c r="C1" s="62"/>
      <c r="D1" s="62"/>
      <c r="E1" s="62"/>
      <c r="F1" s="62"/>
      <c r="G1" s="62"/>
      <c r="H1" s="62"/>
    </row>
    <row r="2" spans="1:8" ht="383.25" customHeight="1" x14ac:dyDescent="0.25">
      <c r="A2" s="63" t="s">
        <v>161</v>
      </c>
      <c r="B2" s="63"/>
      <c r="C2" s="63"/>
      <c r="D2" s="63"/>
      <c r="E2" s="63"/>
      <c r="F2" s="63"/>
      <c r="G2" s="63"/>
      <c r="H2" s="63"/>
    </row>
    <row r="3" spans="1:8" ht="98.25" customHeight="1" x14ac:dyDescent="0.25">
      <c r="A3" s="63" t="s">
        <v>182</v>
      </c>
      <c r="B3" s="63"/>
      <c r="C3" s="63"/>
      <c r="D3" s="63"/>
      <c r="E3" s="63"/>
      <c r="F3" s="63"/>
      <c r="G3" s="63"/>
      <c r="H3" s="63"/>
    </row>
    <row r="4" spans="1:8" ht="15" customHeight="1" x14ac:dyDescent="0.25">
      <c r="A4" s="64"/>
      <c r="B4" s="64"/>
      <c r="C4" s="64"/>
      <c r="D4" s="64"/>
      <c r="E4" s="64"/>
      <c r="F4" s="64"/>
      <c r="G4" s="64"/>
      <c r="H4" s="64"/>
    </row>
    <row r="5" spans="1:8" x14ac:dyDescent="0.25">
      <c r="A5" s="64"/>
      <c r="B5" s="64"/>
      <c r="C5" s="64"/>
      <c r="D5" s="64"/>
      <c r="E5" s="64"/>
      <c r="F5" s="64"/>
      <c r="G5" s="64"/>
      <c r="H5" s="64"/>
    </row>
    <row r="6" spans="1:8" x14ac:dyDescent="0.25">
      <c r="A6" s="31"/>
      <c r="B6" s="31"/>
      <c r="C6" s="31"/>
      <c r="D6" s="31"/>
      <c r="E6" s="31"/>
      <c r="F6" s="31"/>
      <c r="G6" s="31"/>
      <c r="H6" s="31"/>
    </row>
    <row r="7" spans="1:8" x14ac:dyDescent="0.25">
      <c r="A7" s="31"/>
      <c r="B7" s="31"/>
      <c r="C7" s="31"/>
      <c r="D7" s="31"/>
      <c r="E7" s="31"/>
      <c r="F7" s="31"/>
      <c r="G7" s="31"/>
      <c r="H7" s="31"/>
    </row>
  </sheetData>
  <sheetProtection algorithmName="SHA-512" hashValue="h43GpZYJulxz54WGflKxvjrrLRGev6O6Nrx2PlaHZ/ZUevQPgx9yNCv1AXo9tgTUY0RTEHo7CuiTfIgS/Fjaqw==" saltValue="cfTjXLLq6q0u0WQ70T9rmw==" spinCount="100000" sheet="1" objects="1" scenarios="1"/>
  <mergeCells count="4">
    <mergeCell ref="A1:H1"/>
    <mergeCell ref="A2:H2"/>
    <mergeCell ref="A3:H3"/>
    <mergeCell ref="A4:H5"/>
  </mergeCells>
  <pageMargins left="0.23622047244094491" right="0.23622047244094491" top="0.35433070866141736" bottom="7.874015748031496E-2" header="0.31496062992125984" footer="0"/>
  <pageSetup paperSize="11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3899-BEA1-441F-A99B-B0D398C41B14}">
  <dimension ref="A1:H13"/>
  <sheetViews>
    <sheetView zoomScale="86" zoomScaleNormal="86" workbookViewId="0">
      <selection activeCell="L6" sqref="L6"/>
    </sheetView>
  </sheetViews>
  <sheetFormatPr baseColWidth="10" defaultRowHeight="15" x14ac:dyDescent="0.25"/>
  <cols>
    <col min="1" max="1" width="5.85546875" customWidth="1"/>
    <col min="6" max="6" width="21.42578125" customWidth="1"/>
    <col min="8" max="8" width="17.28515625" customWidth="1"/>
  </cols>
  <sheetData>
    <row r="1" spans="1:8" ht="18" customHeight="1" x14ac:dyDescent="0.3">
      <c r="A1" s="65" t="s">
        <v>62</v>
      </c>
      <c r="B1" s="65"/>
      <c r="C1" s="65"/>
      <c r="D1" s="65"/>
      <c r="E1" s="65"/>
      <c r="F1" s="65"/>
      <c r="G1" s="65"/>
      <c r="H1" s="65"/>
    </row>
    <row r="2" spans="1:8" ht="31.5" customHeight="1" x14ac:dyDescent="0.25">
      <c r="A2" s="67" t="s">
        <v>123</v>
      </c>
      <c r="B2" s="67"/>
      <c r="C2" s="67"/>
      <c r="D2" s="67"/>
      <c r="E2" s="67"/>
      <c r="F2" s="67"/>
      <c r="G2" s="67"/>
      <c r="H2" s="67"/>
    </row>
    <row r="3" spans="1:8" ht="18" customHeight="1" x14ac:dyDescent="0.25">
      <c r="A3" s="66" t="s">
        <v>64</v>
      </c>
      <c r="B3" s="66"/>
      <c r="C3" s="66"/>
      <c r="D3" s="66"/>
      <c r="E3" s="66"/>
      <c r="F3" s="66"/>
      <c r="G3" s="66"/>
      <c r="H3" s="66"/>
    </row>
    <row r="4" spans="1:8" ht="15.75" customHeight="1" x14ac:dyDescent="0.25">
      <c r="A4" s="67" t="s">
        <v>90</v>
      </c>
      <c r="B4" s="67"/>
      <c r="C4" s="67"/>
      <c r="D4" s="67"/>
      <c r="E4" s="67"/>
      <c r="F4" s="67"/>
      <c r="G4" s="67"/>
      <c r="H4" s="67"/>
    </row>
    <row r="5" spans="1:8" ht="18" customHeight="1" x14ac:dyDescent="0.25">
      <c r="A5" s="66" t="s">
        <v>63</v>
      </c>
      <c r="B5" s="66"/>
      <c r="C5" s="66"/>
      <c r="D5" s="66"/>
      <c r="E5" s="66"/>
      <c r="F5" s="66"/>
      <c r="G5" s="66"/>
      <c r="H5" s="66"/>
    </row>
    <row r="6" spans="1:8" ht="150.75" customHeight="1" x14ac:dyDescent="0.25">
      <c r="A6" s="67" t="s">
        <v>183</v>
      </c>
      <c r="B6" s="67"/>
      <c r="C6" s="67"/>
      <c r="D6" s="67"/>
      <c r="E6" s="67"/>
      <c r="F6" s="67"/>
      <c r="G6" s="67"/>
      <c r="H6" s="67"/>
    </row>
    <row r="7" spans="1:8" ht="18" customHeight="1" x14ac:dyDescent="0.25">
      <c r="A7" s="66" t="s">
        <v>65</v>
      </c>
      <c r="B7" s="66"/>
      <c r="C7" s="66"/>
      <c r="D7" s="66"/>
      <c r="E7" s="66"/>
      <c r="F7" s="66"/>
      <c r="G7" s="66"/>
      <c r="H7" s="66"/>
    </row>
    <row r="8" spans="1:8" ht="152.25" customHeight="1" x14ac:dyDescent="0.25">
      <c r="A8" s="67" t="s">
        <v>100</v>
      </c>
      <c r="B8" s="67"/>
      <c r="C8" s="67"/>
      <c r="D8" s="67"/>
      <c r="E8" s="67"/>
      <c r="F8" s="67"/>
      <c r="G8" s="67"/>
      <c r="H8" s="67"/>
    </row>
    <row r="9" spans="1:8" ht="18" customHeight="1" x14ac:dyDescent="0.25">
      <c r="A9" s="66" t="s">
        <v>66</v>
      </c>
      <c r="B9" s="66"/>
      <c r="C9" s="66"/>
      <c r="D9" s="66"/>
      <c r="E9" s="66"/>
      <c r="F9" s="66"/>
      <c r="G9" s="66"/>
      <c r="H9" s="66"/>
    </row>
    <row r="10" spans="1:8" ht="265.14999999999998" customHeight="1" x14ac:dyDescent="0.25">
      <c r="A10" s="67" t="s">
        <v>110</v>
      </c>
      <c r="B10" s="67"/>
      <c r="C10" s="67"/>
      <c r="D10" s="67"/>
      <c r="E10" s="67"/>
      <c r="F10" s="67"/>
      <c r="G10" s="67"/>
      <c r="H10" s="67"/>
    </row>
    <row r="11" spans="1:8" ht="229.5" customHeight="1" x14ac:dyDescent="0.25">
      <c r="A11" s="67"/>
      <c r="B11" s="67"/>
      <c r="C11" s="67"/>
      <c r="D11" s="67"/>
      <c r="E11" s="67"/>
      <c r="F11" s="67"/>
      <c r="G11" s="67"/>
      <c r="H11" s="67"/>
    </row>
    <row r="12" spans="1:8" ht="18" customHeight="1" x14ac:dyDescent="0.25">
      <c r="A12" s="66" t="s">
        <v>96</v>
      </c>
      <c r="B12" s="66"/>
      <c r="C12" s="66"/>
      <c r="D12" s="66"/>
      <c r="E12" s="66"/>
      <c r="F12" s="66"/>
      <c r="G12" s="66"/>
      <c r="H12" s="66"/>
    </row>
    <row r="13" spans="1:8" ht="30.75" customHeight="1" x14ac:dyDescent="0.25">
      <c r="A13" s="67" t="s">
        <v>111</v>
      </c>
      <c r="B13" s="67"/>
      <c r="C13" s="67"/>
      <c r="D13" s="67"/>
      <c r="E13" s="67"/>
      <c r="F13" s="67"/>
      <c r="G13" s="67"/>
      <c r="H13" s="67"/>
    </row>
  </sheetData>
  <sheetProtection algorithmName="SHA-512" hashValue="reUOxRdt+V839fG7Tx1UDy1kOdj+X3hlkkbhb475m8KJPoCS96017AotXyF5uHLuTq/jX80uU08eHJg1CA6mzA==" saltValue="6R19ldj8X6qNxW+kJmRGiw==" spinCount="100000" sheet="1" objects="1" scenarios="1"/>
  <mergeCells count="12">
    <mergeCell ref="A1:H1"/>
    <mergeCell ref="A3:H3"/>
    <mergeCell ref="A4:H4"/>
    <mergeCell ref="A5:H5"/>
    <mergeCell ref="A13:H13"/>
    <mergeCell ref="A2:H2"/>
    <mergeCell ref="A6:H6"/>
    <mergeCell ref="A7:H7"/>
    <mergeCell ref="A8:H8"/>
    <mergeCell ref="A9:H9"/>
    <mergeCell ref="A10:H11"/>
    <mergeCell ref="A12:H12"/>
  </mergeCells>
  <pageMargins left="0.23622047244094491" right="0.23622047244094491" top="0.35433070866141736" bottom="7.874015748031496E-2" header="0.31496062992125984" footer="0"/>
  <pageSetup paperSize="119" scale="7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75CE-E7AC-4574-B2D8-A8D84D3EE725}">
  <sheetPr codeName="Feuil1">
    <pageSetUpPr fitToPage="1"/>
  </sheetPr>
  <dimension ref="A1:RK78"/>
  <sheetViews>
    <sheetView showGridLines="0" tabSelected="1" topLeftCell="A65" zoomScaleNormal="100" workbookViewId="0">
      <selection activeCell="Q61" sqref="Q61:S61"/>
    </sheetView>
  </sheetViews>
  <sheetFormatPr baseColWidth="10" defaultColWidth="11.42578125" defaultRowHeight="15" x14ac:dyDescent="0.25"/>
  <cols>
    <col min="1" max="1" width="3.28515625" customWidth="1"/>
    <col min="2" max="2" width="11" style="4" customWidth="1"/>
    <col min="3" max="3" width="7.42578125" style="4" customWidth="1"/>
    <col min="4" max="4" width="4.5703125" style="4" customWidth="1"/>
    <col min="5" max="5" width="9" style="4" customWidth="1"/>
    <col min="6" max="6" width="6.140625" style="4" customWidth="1"/>
    <col min="7" max="7" width="6.7109375" style="4" customWidth="1"/>
    <col min="8" max="8" width="6.5703125" style="4" customWidth="1"/>
    <col min="9" max="9" width="7.140625" style="4" customWidth="1"/>
    <col min="10" max="10" width="6.7109375" style="4" customWidth="1"/>
    <col min="11" max="11" width="6.85546875" customWidth="1"/>
    <col min="12" max="12" width="8.7109375" customWidth="1"/>
    <col min="13" max="13" width="11.5703125" customWidth="1"/>
    <col min="14" max="14" width="6.85546875" style="4" customWidth="1"/>
    <col min="15" max="15" width="11.28515625" style="1" customWidth="1"/>
    <col min="16" max="16" width="8.28515625" customWidth="1"/>
    <col min="17" max="17" width="60.7109375" customWidth="1"/>
    <col min="18" max="18" width="37.7109375" customWidth="1"/>
    <col min="19" max="19" width="14.5703125" customWidth="1"/>
    <col min="27" max="27" width="0" hidden="1" customWidth="1"/>
  </cols>
  <sheetData>
    <row r="1" spans="1:15" s="22" customFormat="1" ht="24" customHeight="1" thickBot="1" x14ac:dyDescent="0.3">
      <c r="A1" s="188" t="s">
        <v>113</v>
      </c>
      <c r="B1" s="189"/>
      <c r="C1" s="189"/>
      <c r="D1" s="189"/>
      <c r="E1" s="189"/>
      <c r="F1" s="189"/>
      <c r="G1" s="189"/>
      <c r="H1" s="189"/>
      <c r="I1" s="189"/>
      <c r="J1" s="189"/>
      <c r="K1" s="189"/>
      <c r="L1" s="189"/>
      <c r="M1" s="189"/>
      <c r="N1" s="189"/>
      <c r="O1" s="190"/>
    </row>
    <row r="2" spans="1:15" ht="15" customHeight="1" thickBot="1" x14ac:dyDescent="0.3">
      <c r="A2" s="80" t="s">
        <v>112</v>
      </c>
      <c r="B2" s="81"/>
      <c r="C2" s="220" t="s">
        <v>91</v>
      </c>
      <c r="D2" s="216"/>
      <c r="E2" s="216"/>
      <c r="F2" s="218"/>
      <c r="G2" s="218"/>
      <c r="H2" s="218"/>
      <c r="I2" s="218"/>
      <c r="J2" s="218"/>
      <c r="K2" s="219"/>
      <c r="L2" s="240" t="s">
        <v>92</v>
      </c>
      <c r="M2" s="241"/>
      <c r="N2" s="218"/>
      <c r="O2" s="242"/>
    </row>
    <row r="3" spans="1:15" ht="15" customHeight="1" thickTop="1" thickBot="1" x14ac:dyDescent="0.3">
      <c r="A3" s="82"/>
      <c r="B3" s="83"/>
      <c r="C3" s="73" t="s">
        <v>0</v>
      </c>
      <c r="D3" s="74"/>
      <c r="E3" s="74"/>
      <c r="F3" s="71"/>
      <c r="G3" s="71"/>
      <c r="H3" s="71"/>
      <c r="I3" s="71"/>
      <c r="J3" s="71"/>
      <c r="K3" s="72"/>
      <c r="L3" s="225" t="s">
        <v>107</v>
      </c>
      <c r="M3" s="226"/>
      <c r="N3" s="229"/>
      <c r="O3" s="230"/>
    </row>
    <row r="4" spans="1:15" ht="15" customHeight="1" thickTop="1" thickBot="1" x14ac:dyDescent="0.3">
      <c r="A4" s="82"/>
      <c r="B4" s="83"/>
      <c r="C4" s="73" t="s">
        <v>1</v>
      </c>
      <c r="D4" s="73"/>
      <c r="E4" s="73"/>
      <c r="F4" s="71"/>
      <c r="G4" s="71"/>
      <c r="H4" s="71"/>
      <c r="I4" s="71"/>
      <c r="J4" s="71"/>
      <c r="K4" s="72"/>
      <c r="L4" s="227" t="s">
        <v>108</v>
      </c>
      <c r="M4" s="228"/>
      <c r="N4" s="223"/>
      <c r="O4" s="224"/>
    </row>
    <row r="5" spans="1:15" ht="15" customHeight="1" thickTop="1" thickBot="1" x14ac:dyDescent="0.3">
      <c r="A5" s="82"/>
      <c r="B5" s="83"/>
      <c r="C5" s="238" t="s">
        <v>47</v>
      </c>
      <c r="D5" s="239"/>
      <c r="E5" s="239"/>
      <c r="F5" s="236"/>
      <c r="G5" s="236"/>
      <c r="H5" s="236"/>
      <c r="I5" s="236"/>
      <c r="J5" s="236"/>
      <c r="K5" s="237"/>
      <c r="L5" s="231"/>
      <c r="M5" s="232"/>
      <c r="N5" s="232"/>
      <c r="O5" s="233"/>
    </row>
    <row r="6" spans="1:15" ht="15" customHeight="1" thickTop="1" thickBot="1" x14ac:dyDescent="0.3">
      <c r="A6" s="82"/>
      <c r="B6" s="83"/>
      <c r="C6" s="220" t="s">
        <v>40</v>
      </c>
      <c r="D6" s="216"/>
      <c r="E6" s="216"/>
      <c r="F6" s="216"/>
      <c r="G6" s="216"/>
      <c r="H6" s="216"/>
      <c r="I6" s="216"/>
      <c r="J6" s="216"/>
      <c r="K6" s="216"/>
      <c r="L6" s="215" t="s">
        <v>109</v>
      </c>
      <c r="M6" s="216"/>
      <c r="N6" s="221"/>
      <c r="O6" s="222"/>
    </row>
    <row r="7" spans="1:15" ht="15" customHeight="1" thickTop="1" thickBot="1" x14ac:dyDescent="0.3">
      <c r="A7" s="84"/>
      <c r="B7" s="85"/>
      <c r="C7" s="234"/>
      <c r="D7" s="132"/>
      <c r="E7" s="132"/>
      <c r="F7" s="132"/>
      <c r="G7" s="132"/>
      <c r="H7" s="132"/>
      <c r="I7" s="132"/>
      <c r="J7" s="132"/>
      <c r="K7" s="235"/>
      <c r="L7" s="52" t="s">
        <v>48</v>
      </c>
      <c r="M7" s="132"/>
      <c r="N7" s="132"/>
      <c r="O7" s="184"/>
    </row>
    <row r="8" spans="1:15" ht="15" customHeight="1" thickBot="1" x14ac:dyDescent="0.3">
      <c r="A8" s="80" t="s">
        <v>101</v>
      </c>
      <c r="B8" s="81"/>
      <c r="C8" s="86" t="s">
        <v>93</v>
      </c>
      <c r="D8" s="86"/>
      <c r="E8" s="86"/>
      <c r="F8" s="86"/>
      <c r="G8" s="86"/>
      <c r="H8" s="86"/>
      <c r="I8" s="86"/>
      <c r="J8" s="86"/>
      <c r="K8" s="86"/>
      <c r="L8" s="243" t="s">
        <v>95</v>
      </c>
      <c r="M8" s="243"/>
      <c r="N8" s="243"/>
      <c r="O8" s="244"/>
    </row>
    <row r="9" spans="1:15" ht="15" customHeight="1" thickTop="1" thickBot="1" x14ac:dyDescent="0.3">
      <c r="A9" s="82"/>
      <c r="B9" s="83"/>
      <c r="C9" s="129"/>
      <c r="D9" s="129"/>
      <c r="E9" s="129"/>
      <c r="F9" s="129"/>
      <c r="G9" s="129"/>
      <c r="H9" s="129"/>
      <c r="I9" s="129"/>
      <c r="J9" s="129"/>
      <c r="K9" s="129"/>
      <c r="L9" s="127"/>
      <c r="M9" s="127"/>
      <c r="N9" s="127"/>
      <c r="O9" s="128"/>
    </row>
    <row r="10" spans="1:15" ht="15" customHeight="1" thickTop="1" thickBot="1" x14ac:dyDescent="0.3">
      <c r="A10" s="82"/>
      <c r="B10" s="83"/>
      <c r="C10" s="73" t="s">
        <v>94</v>
      </c>
      <c r="D10" s="74"/>
      <c r="E10" s="74"/>
      <c r="F10" s="71"/>
      <c r="G10" s="71"/>
      <c r="H10" s="71"/>
      <c r="I10" s="71"/>
      <c r="J10" s="71"/>
      <c r="K10" s="176"/>
      <c r="L10" s="217" t="s">
        <v>109</v>
      </c>
      <c r="M10" s="74"/>
      <c r="N10" s="71"/>
      <c r="O10" s="187"/>
    </row>
    <row r="11" spans="1:15" ht="15" customHeight="1" thickTop="1" thickBot="1" x14ac:dyDescent="0.3">
      <c r="A11" s="82"/>
      <c r="B11" s="83"/>
      <c r="C11" s="73" t="s">
        <v>0</v>
      </c>
      <c r="D11" s="74"/>
      <c r="E11" s="74"/>
      <c r="F11" s="71"/>
      <c r="G11" s="71"/>
      <c r="H11" s="71"/>
      <c r="I11" s="71"/>
      <c r="J11" s="71"/>
      <c r="K11" s="72"/>
      <c r="L11" s="12" t="s">
        <v>48</v>
      </c>
      <c r="M11" s="71"/>
      <c r="N11" s="71"/>
      <c r="O11" s="187"/>
    </row>
    <row r="12" spans="1:15" ht="15" customHeight="1" thickTop="1" thickBot="1" x14ac:dyDescent="0.3">
      <c r="A12" s="84"/>
      <c r="B12" s="85"/>
      <c r="C12" s="104" t="s">
        <v>1</v>
      </c>
      <c r="D12" s="104"/>
      <c r="E12" s="104"/>
      <c r="F12" s="132"/>
      <c r="G12" s="132"/>
      <c r="H12" s="132"/>
      <c r="I12" s="132"/>
      <c r="J12" s="132"/>
      <c r="K12" s="133"/>
      <c r="L12" s="130" t="s">
        <v>47</v>
      </c>
      <c r="M12" s="131"/>
      <c r="N12" s="132"/>
      <c r="O12" s="184"/>
    </row>
    <row r="13" spans="1:15" ht="4.9000000000000004" customHeight="1" thickBot="1" x14ac:dyDescent="0.3">
      <c r="A13" s="8"/>
      <c r="B13" s="8"/>
      <c r="C13" s="8"/>
      <c r="D13" s="5"/>
      <c r="E13" s="5"/>
      <c r="F13" s="5"/>
      <c r="G13" s="5"/>
      <c r="H13" s="5"/>
      <c r="I13" s="5"/>
      <c r="J13" s="5"/>
    </row>
    <row r="14" spans="1:15" ht="17.45" customHeight="1" x14ac:dyDescent="0.25">
      <c r="A14" s="119" t="s">
        <v>86</v>
      </c>
      <c r="B14" s="120"/>
      <c r="C14" s="120"/>
      <c r="D14" s="120"/>
      <c r="E14" s="120"/>
      <c r="F14" s="120"/>
      <c r="G14" s="120"/>
      <c r="H14" s="120"/>
      <c r="I14" s="120"/>
      <c r="J14" s="120"/>
      <c r="K14" s="120"/>
      <c r="L14" s="120"/>
      <c r="M14" s="120"/>
      <c r="N14" s="120"/>
      <c r="O14" s="121"/>
    </row>
    <row r="15" spans="1:15" ht="15" customHeight="1" x14ac:dyDescent="0.25">
      <c r="A15" s="91" t="s">
        <v>156</v>
      </c>
      <c r="B15" s="92"/>
      <c r="C15" s="92"/>
      <c r="D15" s="92"/>
      <c r="E15" s="92"/>
      <c r="F15" s="92"/>
      <c r="G15" s="92"/>
      <c r="H15" s="92"/>
      <c r="I15" s="92"/>
      <c r="J15" s="92"/>
      <c r="K15" s="92"/>
      <c r="L15" s="92"/>
      <c r="M15" s="92"/>
      <c r="N15" s="185"/>
      <c r="O15" s="186"/>
    </row>
    <row r="16" spans="1:15" ht="15" customHeight="1" thickBot="1" x14ac:dyDescent="0.3">
      <c r="A16" s="75" t="s">
        <v>157</v>
      </c>
      <c r="B16" s="76"/>
      <c r="C16" s="76"/>
      <c r="D16" s="76"/>
      <c r="E16" s="76"/>
      <c r="F16" s="76"/>
      <c r="G16" s="76"/>
      <c r="H16" s="76"/>
      <c r="I16" s="76"/>
      <c r="J16" s="76"/>
      <c r="K16" s="76"/>
      <c r="L16" s="76"/>
      <c r="M16" s="76"/>
      <c r="N16" s="122"/>
      <c r="O16" s="123"/>
    </row>
    <row r="17" spans="1:15" ht="4.9000000000000004" customHeight="1" thickBot="1" x14ac:dyDescent="0.3">
      <c r="A17" s="8"/>
      <c r="B17" s="8"/>
      <c r="C17" s="8"/>
      <c r="D17" s="5"/>
      <c r="E17" s="5"/>
      <c r="F17" s="5"/>
      <c r="G17" s="5"/>
      <c r="H17" s="5"/>
      <c r="I17" s="5"/>
      <c r="J17" s="5"/>
      <c r="O17" s="51"/>
    </row>
    <row r="18" spans="1:15" ht="17.45" customHeight="1" x14ac:dyDescent="0.25">
      <c r="A18" s="138" t="s">
        <v>2</v>
      </c>
      <c r="B18" s="139"/>
      <c r="C18" s="139"/>
      <c r="D18" s="139"/>
      <c r="E18" s="139"/>
      <c r="F18" s="139"/>
      <c r="G18" s="139"/>
      <c r="H18" s="139"/>
      <c r="I18" s="139"/>
      <c r="J18" s="139"/>
      <c r="K18" s="139"/>
      <c r="L18" s="139"/>
      <c r="M18" s="139"/>
      <c r="N18" s="139"/>
      <c r="O18" s="140"/>
    </row>
    <row r="19" spans="1:15" ht="15" customHeight="1" x14ac:dyDescent="0.25">
      <c r="A19" s="125" t="s">
        <v>118</v>
      </c>
      <c r="B19" s="126"/>
      <c r="C19" s="126"/>
      <c r="D19" s="90"/>
      <c r="E19" s="90"/>
      <c r="F19" s="90"/>
      <c r="G19" s="90"/>
      <c r="H19" s="90"/>
      <c r="I19" s="77" t="s">
        <v>3</v>
      </c>
      <c r="J19" s="77"/>
      <c r="K19" s="103"/>
      <c r="L19" s="103"/>
      <c r="M19" s="34" t="s">
        <v>4</v>
      </c>
      <c r="N19" s="103"/>
      <c r="O19" s="114"/>
    </row>
    <row r="20" spans="1:15" ht="22.5" customHeight="1" x14ac:dyDescent="0.25">
      <c r="A20" s="117" t="s">
        <v>5</v>
      </c>
      <c r="B20" s="118"/>
      <c r="C20" s="118"/>
      <c r="D20" s="90"/>
      <c r="E20" s="195"/>
      <c r="F20" s="195"/>
      <c r="G20" s="195"/>
      <c r="H20" s="195"/>
      <c r="I20" s="195"/>
      <c r="J20" s="195"/>
      <c r="K20" s="195"/>
      <c r="L20" s="195"/>
      <c r="M20" s="195"/>
      <c r="N20" s="195"/>
      <c r="O20" s="196"/>
    </row>
    <row r="21" spans="1:15" ht="22.5" customHeight="1" thickBot="1" x14ac:dyDescent="0.3">
      <c r="A21" s="115" t="s">
        <v>59</v>
      </c>
      <c r="B21" s="116"/>
      <c r="C21" s="116"/>
      <c r="D21" s="197"/>
      <c r="E21" s="197"/>
      <c r="F21" s="197"/>
      <c r="G21" s="197"/>
      <c r="H21" s="197"/>
      <c r="I21" s="197"/>
      <c r="J21" s="197"/>
      <c r="K21" s="197"/>
      <c r="L21" s="197"/>
      <c r="M21" s="197"/>
      <c r="N21" s="197"/>
      <c r="O21" s="198"/>
    </row>
    <row r="22" spans="1:15" ht="4.9000000000000004" customHeight="1" thickBot="1" x14ac:dyDescent="0.3">
      <c r="A22" s="8"/>
      <c r="B22" s="8"/>
      <c r="C22" s="8"/>
      <c r="D22" s="5"/>
      <c r="E22" s="5"/>
      <c r="F22" s="5"/>
      <c r="G22" s="5"/>
      <c r="H22" s="5"/>
      <c r="I22" s="5"/>
      <c r="J22" s="5"/>
    </row>
    <row r="23" spans="1:15" ht="22.15" customHeight="1" x14ac:dyDescent="0.25">
      <c r="A23" s="191" t="s">
        <v>210</v>
      </c>
      <c r="B23" s="192"/>
      <c r="C23" s="192"/>
      <c r="D23" s="192"/>
      <c r="E23" s="192"/>
      <c r="F23" s="192"/>
      <c r="G23" s="192"/>
      <c r="H23" s="192"/>
      <c r="I23" s="192"/>
      <c r="J23" s="192"/>
      <c r="K23" s="192"/>
      <c r="L23" s="192"/>
      <c r="M23" s="192"/>
      <c r="N23" s="192"/>
      <c r="O23" s="193"/>
    </row>
    <row r="24" spans="1:15" ht="15" customHeight="1" x14ac:dyDescent="0.25">
      <c r="A24" s="145" t="s">
        <v>87</v>
      </c>
      <c r="B24" s="146"/>
      <c r="C24" s="146"/>
      <c r="D24" s="146"/>
      <c r="E24" s="146"/>
      <c r="F24" s="146"/>
      <c r="G24" s="146"/>
      <c r="H24" s="146"/>
      <c r="I24" s="146"/>
      <c r="J24" s="147"/>
      <c r="K24" s="214" t="s">
        <v>67</v>
      </c>
      <c r="L24" s="214"/>
      <c r="M24" s="214"/>
      <c r="N24" s="134" t="s">
        <v>39</v>
      </c>
      <c r="O24" s="135"/>
    </row>
    <row r="25" spans="1:15" ht="15" customHeight="1" x14ac:dyDescent="0.25">
      <c r="A25" s="148"/>
      <c r="B25" s="149"/>
      <c r="C25" s="149"/>
      <c r="D25" s="149"/>
      <c r="E25" s="149"/>
      <c r="F25" s="149"/>
      <c r="G25" s="149"/>
      <c r="H25" s="149"/>
      <c r="I25" s="149"/>
      <c r="J25" s="150"/>
      <c r="K25" s="43" t="s">
        <v>6</v>
      </c>
      <c r="L25" s="43" t="s">
        <v>7</v>
      </c>
      <c r="M25" s="43" t="s">
        <v>8</v>
      </c>
      <c r="N25" s="42" t="s">
        <v>9</v>
      </c>
      <c r="O25" s="48" t="s">
        <v>10</v>
      </c>
    </row>
    <row r="26" spans="1:15" ht="15" customHeight="1" x14ac:dyDescent="0.25">
      <c r="A26" s="108"/>
      <c r="B26" s="109"/>
      <c r="C26" s="109"/>
      <c r="D26" s="109"/>
      <c r="E26" s="109"/>
      <c r="F26" s="109"/>
      <c r="G26" s="109"/>
      <c r="H26" s="109"/>
      <c r="I26" s="109"/>
      <c r="J26" s="110"/>
      <c r="K26" s="124"/>
      <c r="L26" s="171"/>
      <c r="M26" s="78">
        <f>+K26*L26</f>
        <v>0</v>
      </c>
      <c r="N26" s="136" t="str">
        <f>IFERROR(IF(OR(N15="OUI",N16="OUI"),VLOOKUP(A26,'Références taux et max'!A:F,6,FALSE),VLOOKUP(A26,'Références taux et max'!A:B,2,FALSE))," ")</f>
        <v xml:space="preserve"> </v>
      </c>
      <c r="O26" s="101" t="str">
        <f>_xlfn.SINGLE(IF(A26="","",IF(OR(A26="Service non admissible au PSC",Contrat!A26="Service réglementaire"),VLOOKUP(A26,'Références taux et max'!$A$3:$C$85,3,FALSE),IF(+M26*N26&gt;=(VLOOKUP(A26,'Références taux et max'!$A$3:$C$85,3,FALSE)),VLOOKUP(A26,'Références taux et max'!$A$3:$C$85,3,FALSE),+M26*N26))))</f>
        <v/>
      </c>
    </row>
    <row r="27" spans="1:15" x14ac:dyDescent="0.25">
      <c r="A27" s="87"/>
      <c r="B27" s="88"/>
      <c r="C27" s="88"/>
      <c r="D27" s="88"/>
      <c r="E27" s="88"/>
      <c r="F27" s="88"/>
      <c r="G27" s="88"/>
      <c r="H27" s="88"/>
      <c r="I27" s="88"/>
      <c r="J27" s="89"/>
      <c r="K27" s="124"/>
      <c r="L27" s="171"/>
      <c r="M27" s="79"/>
      <c r="N27" s="137"/>
      <c r="O27" s="102"/>
    </row>
    <row r="28" spans="1:15" ht="15" customHeight="1" x14ac:dyDescent="0.25">
      <c r="A28" s="108"/>
      <c r="B28" s="109"/>
      <c r="C28" s="109"/>
      <c r="D28" s="109"/>
      <c r="E28" s="109"/>
      <c r="F28" s="109"/>
      <c r="G28" s="109"/>
      <c r="H28" s="109"/>
      <c r="I28" s="109"/>
      <c r="J28" s="110"/>
      <c r="K28" s="124"/>
      <c r="L28" s="171"/>
      <c r="M28" s="78">
        <f>+K28*L28</f>
        <v>0</v>
      </c>
      <c r="N28" s="136" t="str">
        <f>IFERROR(IF(OR(N15="OUI",N16="OUI"),VLOOKUP(A28,'Références taux et max'!A:F,6,FALSE),VLOOKUP(A28,'Références taux et max'!A:B,2,FALSE))," ")</f>
        <v xml:space="preserve"> </v>
      </c>
      <c r="O28" s="101" t="str">
        <f>_xlfn.SINGLE(IF(A28="","",IF(OR(A28="Service non admissible au PSC",Contrat!A28="Service réglementaire"),VLOOKUP(A28,'Références taux et max'!$A$3:$C$85,3,FALSE),IF(+M28*N28&gt;=(VLOOKUP(A28,'Références taux et max'!$A$3:$C$85,3,FALSE)),VLOOKUP(A28,'Références taux et max'!$A$3:$C$85,3,FALSE),+M28*N28))))</f>
        <v/>
      </c>
    </row>
    <row r="29" spans="1:15" ht="15" customHeight="1" x14ac:dyDescent="0.25">
      <c r="A29" s="105"/>
      <c r="B29" s="106"/>
      <c r="C29" s="106"/>
      <c r="D29" s="106"/>
      <c r="E29" s="106"/>
      <c r="F29" s="106"/>
      <c r="G29" s="106"/>
      <c r="H29" s="106"/>
      <c r="I29" s="106"/>
      <c r="J29" s="107"/>
      <c r="K29" s="124"/>
      <c r="L29" s="171"/>
      <c r="M29" s="79"/>
      <c r="N29" s="137"/>
      <c r="O29" s="102"/>
    </row>
    <row r="30" spans="1:15" ht="15" customHeight="1" x14ac:dyDescent="0.25">
      <c r="A30" s="108"/>
      <c r="B30" s="109"/>
      <c r="C30" s="109"/>
      <c r="D30" s="109"/>
      <c r="E30" s="109"/>
      <c r="F30" s="109"/>
      <c r="G30" s="109"/>
      <c r="H30" s="109"/>
      <c r="I30" s="109"/>
      <c r="J30" s="110"/>
      <c r="K30" s="124"/>
      <c r="L30" s="171"/>
      <c r="M30" s="78">
        <f>+K30*L30</f>
        <v>0</v>
      </c>
      <c r="N30" s="136" t="str">
        <f>IFERROR(IF(OR(N15="OUI",N16="OUI"),VLOOKUP(A30,'Références taux et max'!A:F,6,FALSE),VLOOKUP(A30,'Références taux et max'!A:B,2,FALSE))," ")</f>
        <v xml:space="preserve"> </v>
      </c>
      <c r="O30" s="101" t="str">
        <f>_xlfn.SINGLE(IF(A30="","",IF(OR(A30="Service non admissible au PSC",Contrat!A30="Service réglementaire"),VLOOKUP(A30,'Références taux et max'!$A$3:$C$85,3,FALSE),IF(+M30*N30&gt;=(VLOOKUP(A30,'Références taux et max'!$A$3:$C$85,3,FALSE)),VLOOKUP(A30,'Références taux et max'!$A$3:$C$85,3,FALSE),+M30*N30))))</f>
        <v/>
      </c>
    </row>
    <row r="31" spans="1:15" ht="15" customHeight="1" x14ac:dyDescent="0.25">
      <c r="A31" s="105"/>
      <c r="B31" s="106"/>
      <c r="C31" s="106"/>
      <c r="D31" s="106"/>
      <c r="E31" s="106"/>
      <c r="F31" s="106"/>
      <c r="G31" s="106"/>
      <c r="H31" s="106"/>
      <c r="I31" s="106"/>
      <c r="J31" s="107"/>
      <c r="K31" s="124"/>
      <c r="L31" s="171"/>
      <c r="M31" s="79"/>
      <c r="N31" s="137"/>
      <c r="O31" s="102"/>
    </row>
    <row r="32" spans="1:15" ht="15" customHeight="1" x14ac:dyDescent="0.25">
      <c r="A32" s="108"/>
      <c r="B32" s="109"/>
      <c r="C32" s="109"/>
      <c r="D32" s="109"/>
      <c r="E32" s="109"/>
      <c r="F32" s="109"/>
      <c r="G32" s="109"/>
      <c r="H32" s="109"/>
      <c r="I32" s="109"/>
      <c r="J32" s="110"/>
      <c r="K32" s="177"/>
      <c r="L32" s="141"/>
      <c r="M32" s="143">
        <f t="shared" ref="M32" si="0">+K32*L32</f>
        <v>0</v>
      </c>
      <c r="N32" s="136" t="str">
        <f>IFERROR(IF(OR(N15="OUI",N16="OUI"),VLOOKUP(A32,'Références taux et max'!A:F,6,FALSE),VLOOKUP(A32,'Références taux et max'!A:B,2,FALSE))," ")</f>
        <v xml:space="preserve"> </v>
      </c>
      <c r="O32" s="101" t="str">
        <f>_xlfn.SINGLE(IF(A32="","",IF(OR(A32="Service non admissible au PSC",Contrat!A32="Service réglementaire"),VLOOKUP(A32,'Références taux et max'!$A$3:$C$85,3,FALSE),IF(+M32*N32&gt;=(VLOOKUP(A32,'Références taux et max'!$A$3:$C$85,3,FALSE)),VLOOKUP(A32,'Références taux et max'!$A$3:$C$85,3,FALSE),+M32*N32))))</f>
        <v/>
      </c>
    </row>
    <row r="33" spans="1:15" ht="15" customHeight="1" x14ac:dyDescent="0.25">
      <c r="A33" s="105"/>
      <c r="B33" s="106"/>
      <c r="C33" s="106"/>
      <c r="D33" s="106"/>
      <c r="E33" s="106"/>
      <c r="F33" s="106"/>
      <c r="G33" s="106"/>
      <c r="H33" s="106"/>
      <c r="I33" s="106"/>
      <c r="J33" s="107"/>
      <c r="K33" s="178"/>
      <c r="L33" s="142"/>
      <c r="M33" s="144"/>
      <c r="N33" s="137"/>
      <c r="O33" s="102"/>
    </row>
    <row r="34" spans="1:15" ht="15" customHeight="1" x14ac:dyDescent="0.25">
      <c r="A34" s="108"/>
      <c r="B34" s="109"/>
      <c r="C34" s="109"/>
      <c r="D34" s="109"/>
      <c r="E34" s="109"/>
      <c r="F34" s="109"/>
      <c r="G34" s="109"/>
      <c r="H34" s="109"/>
      <c r="I34" s="109"/>
      <c r="J34" s="110"/>
      <c r="K34" s="177"/>
      <c r="L34" s="141"/>
      <c r="M34" s="143">
        <f t="shared" ref="M34" si="1">+K34*L34</f>
        <v>0</v>
      </c>
      <c r="N34" s="136" t="str">
        <f>IFERROR(IF(OR(N15="OUI",N16="OUI"),VLOOKUP(A34,'Références taux et max'!A:F,6,FALSE),VLOOKUP(A34,'Références taux et max'!A:B,2,FALSE))," ")</f>
        <v xml:space="preserve"> </v>
      </c>
      <c r="O34" s="101" t="str">
        <f>_xlfn.SINGLE(IF(A34="","",IF(OR(A34="Service non admissible au PSC",Contrat!A34="Service réglementaire"),VLOOKUP(A34,'Références taux et max'!$A$3:$C$85,3,FALSE),IF(+M34*N34&gt;=(VLOOKUP(A34,'Références taux et max'!$A$3:$C$85,3,FALSE)),VLOOKUP(A34,'Références taux et max'!$A$3:$C$85,3,FALSE),+M34*N34))))</f>
        <v/>
      </c>
    </row>
    <row r="35" spans="1:15" ht="15" customHeight="1" x14ac:dyDescent="0.25">
      <c r="A35" s="105"/>
      <c r="B35" s="106"/>
      <c r="C35" s="106"/>
      <c r="D35" s="106"/>
      <c r="E35" s="106"/>
      <c r="F35" s="106"/>
      <c r="G35" s="106"/>
      <c r="H35" s="106"/>
      <c r="I35" s="106"/>
      <c r="J35" s="107"/>
      <c r="K35" s="178"/>
      <c r="L35" s="142"/>
      <c r="M35" s="144"/>
      <c r="N35" s="137"/>
      <c r="O35" s="102"/>
    </row>
    <row r="36" spans="1:15" ht="15" customHeight="1" x14ac:dyDescent="0.25">
      <c r="A36" s="108"/>
      <c r="B36" s="109"/>
      <c r="C36" s="109"/>
      <c r="D36" s="109"/>
      <c r="E36" s="109"/>
      <c r="F36" s="109"/>
      <c r="G36" s="109"/>
      <c r="H36" s="109"/>
      <c r="I36" s="109"/>
      <c r="J36" s="110"/>
      <c r="K36" s="177"/>
      <c r="L36" s="141"/>
      <c r="M36" s="143">
        <f t="shared" ref="M36" si="2">+K36*L36</f>
        <v>0</v>
      </c>
      <c r="N36" s="136" t="str">
        <f>IFERROR(IF(OR(N15="OUI",N16="OUI"),VLOOKUP(A36,'Références taux et max'!A:F,6,FALSE),VLOOKUP(A36,'Références taux et max'!A:B,2,FALSE))," ")</f>
        <v xml:space="preserve"> </v>
      </c>
      <c r="O36" s="101" t="str">
        <f>_xlfn.SINGLE(IF(A36="","",IF(OR(A36="Service non admissible au PSC",Contrat!A36="Service réglementaire"),VLOOKUP(A36,'Références taux et max'!$A$3:$C$85,3,FALSE),IF(+M36*N36&gt;=(VLOOKUP(A36,'Références taux et max'!$A$3:$C$85,3,FALSE)),VLOOKUP(A36,'Références taux et max'!$A$3:$C$85,3,FALSE),+M36*N36))))</f>
        <v/>
      </c>
    </row>
    <row r="37" spans="1:15" ht="15" customHeight="1" x14ac:dyDescent="0.25">
      <c r="A37" s="207"/>
      <c r="B37" s="208"/>
      <c r="C37" s="208"/>
      <c r="D37" s="208"/>
      <c r="E37" s="208"/>
      <c r="F37" s="208"/>
      <c r="G37" s="208"/>
      <c r="H37" s="208"/>
      <c r="I37" s="208"/>
      <c r="J37" s="209"/>
      <c r="K37" s="178"/>
      <c r="L37" s="142"/>
      <c r="M37" s="144"/>
      <c r="N37" s="137"/>
      <c r="O37" s="102"/>
    </row>
    <row r="38" spans="1:15" ht="17.45" customHeight="1" x14ac:dyDescent="0.25">
      <c r="A38" s="181" t="s">
        <v>12</v>
      </c>
      <c r="B38" s="182"/>
      <c r="C38" s="182"/>
      <c r="D38" s="182"/>
      <c r="E38" s="182"/>
      <c r="F38" s="182"/>
      <c r="G38" s="182"/>
      <c r="H38" s="182"/>
      <c r="I38" s="182"/>
      <c r="J38" s="182"/>
      <c r="K38" s="182"/>
      <c r="L38" s="182"/>
      <c r="M38" s="182"/>
      <c r="N38" s="182"/>
      <c r="O38" s="183"/>
    </row>
    <row r="39" spans="1:15" ht="15" customHeight="1" x14ac:dyDescent="0.25">
      <c r="A39" s="172"/>
      <c r="B39" s="90"/>
      <c r="C39" s="90"/>
      <c r="D39" s="90"/>
      <c r="E39" s="90"/>
      <c r="F39" s="90"/>
      <c r="G39" s="90"/>
      <c r="H39" s="90"/>
      <c r="I39" s="90"/>
      <c r="J39" s="90"/>
      <c r="K39" s="90"/>
      <c r="L39" s="173"/>
      <c r="M39" s="56"/>
      <c r="N39" s="174"/>
      <c r="O39" s="175"/>
    </row>
    <row r="40" spans="1:15" ht="15" customHeight="1" x14ac:dyDescent="0.25">
      <c r="A40" s="172"/>
      <c r="B40" s="90"/>
      <c r="C40" s="90"/>
      <c r="D40" s="90"/>
      <c r="E40" s="90"/>
      <c r="F40" s="90"/>
      <c r="G40" s="90"/>
      <c r="H40" s="90"/>
      <c r="I40" s="90"/>
      <c r="J40" s="90"/>
      <c r="K40" s="90"/>
      <c r="L40" s="173"/>
      <c r="M40" s="56"/>
      <c r="N40" s="35"/>
      <c r="O40" s="49"/>
    </row>
    <row r="41" spans="1:15" ht="15" customHeight="1" x14ac:dyDescent="0.25">
      <c r="A41" s="199" t="s">
        <v>49</v>
      </c>
      <c r="B41" s="200"/>
      <c r="C41" s="200"/>
      <c r="D41" s="200"/>
      <c r="E41" s="200"/>
      <c r="F41" s="200"/>
      <c r="G41" s="200"/>
      <c r="H41" s="200"/>
      <c r="I41" s="200"/>
      <c r="J41" s="200"/>
      <c r="K41" s="200"/>
      <c r="L41" s="201"/>
      <c r="M41" s="11">
        <f>SUM(M26:M40)</f>
        <v>0</v>
      </c>
      <c r="N41" s="210"/>
      <c r="O41" s="211"/>
    </row>
    <row r="42" spans="1:15" ht="15" customHeight="1" x14ac:dyDescent="0.25">
      <c r="A42" s="199" t="s">
        <v>50</v>
      </c>
      <c r="B42" s="200"/>
      <c r="C42" s="200"/>
      <c r="D42" s="200"/>
      <c r="E42" s="200"/>
      <c r="F42" s="200"/>
      <c r="G42" s="200"/>
      <c r="H42" s="200"/>
      <c r="I42" s="200"/>
      <c r="J42" s="200"/>
      <c r="K42" s="200"/>
      <c r="L42" s="201"/>
      <c r="M42" s="9">
        <f>M41*0.05</f>
        <v>0</v>
      </c>
      <c r="N42" s="210"/>
      <c r="O42" s="211"/>
    </row>
    <row r="43" spans="1:15" ht="15" customHeight="1" x14ac:dyDescent="0.25">
      <c r="A43" s="199" t="s">
        <v>51</v>
      </c>
      <c r="B43" s="200"/>
      <c r="C43" s="200"/>
      <c r="D43" s="200"/>
      <c r="E43" s="200"/>
      <c r="F43" s="200"/>
      <c r="G43" s="200"/>
      <c r="H43" s="200"/>
      <c r="I43" s="200"/>
      <c r="J43" s="200"/>
      <c r="K43" s="200"/>
      <c r="L43" s="201"/>
      <c r="M43" s="9">
        <f>M41*0.09975</f>
        <v>0</v>
      </c>
      <c r="N43" s="210"/>
      <c r="O43" s="211"/>
    </row>
    <row r="44" spans="1:15" ht="15" customHeight="1" x14ac:dyDescent="0.25">
      <c r="A44" s="199" t="s">
        <v>52</v>
      </c>
      <c r="B44" s="200"/>
      <c r="C44" s="200"/>
      <c r="D44" s="200"/>
      <c r="E44" s="200"/>
      <c r="F44" s="200"/>
      <c r="G44" s="200"/>
      <c r="H44" s="200"/>
      <c r="I44" s="200"/>
      <c r="J44" s="200"/>
      <c r="K44" s="200"/>
      <c r="L44" s="201"/>
      <c r="M44" s="10">
        <f>SUM(M41:M43)</f>
        <v>0</v>
      </c>
      <c r="N44" s="212"/>
      <c r="O44" s="213"/>
    </row>
    <row r="45" spans="1:15" ht="15" customHeight="1" x14ac:dyDescent="0.25">
      <c r="A45" s="199" t="s">
        <v>102</v>
      </c>
      <c r="B45" s="200"/>
      <c r="C45" s="200"/>
      <c r="D45" s="200"/>
      <c r="E45" s="200"/>
      <c r="F45" s="200"/>
      <c r="G45" s="200"/>
      <c r="H45" s="200"/>
      <c r="I45" s="200"/>
      <c r="J45" s="200"/>
      <c r="K45" s="200"/>
      <c r="L45" s="201"/>
      <c r="M45" s="14"/>
      <c r="N45" s="179">
        <f>SUM(O26:O39)</f>
        <v>0</v>
      </c>
      <c r="O45" s="180"/>
    </row>
    <row r="46" spans="1:15" ht="15" customHeight="1" thickBot="1" x14ac:dyDescent="0.3">
      <c r="A46" s="202" t="s">
        <v>103</v>
      </c>
      <c r="B46" s="203"/>
      <c r="C46" s="203"/>
      <c r="D46" s="203"/>
      <c r="E46" s="203"/>
      <c r="F46" s="203"/>
      <c r="G46" s="203"/>
      <c r="H46" s="203"/>
      <c r="I46" s="203"/>
      <c r="J46" s="203"/>
      <c r="K46" s="203"/>
      <c r="L46" s="204"/>
      <c r="M46" s="50">
        <f>+M44-N45</f>
        <v>0</v>
      </c>
      <c r="N46" s="205"/>
      <c r="O46" s="206"/>
    </row>
    <row r="47" spans="1:15" ht="4.9000000000000004" customHeight="1" thickBot="1" x14ac:dyDescent="0.3"/>
    <row r="48" spans="1:15" ht="16.5" customHeight="1" x14ac:dyDescent="0.25">
      <c r="A48" s="119" t="s">
        <v>13</v>
      </c>
      <c r="B48" s="120"/>
      <c r="C48" s="120"/>
      <c r="D48" s="120"/>
      <c r="E48" s="120"/>
      <c r="F48" s="120"/>
      <c r="G48" s="120"/>
      <c r="H48" s="120"/>
      <c r="I48" s="120"/>
      <c r="J48" s="120"/>
      <c r="K48" s="120"/>
      <c r="L48" s="120"/>
      <c r="M48" s="120"/>
      <c r="N48" s="120"/>
      <c r="O48" s="121"/>
    </row>
    <row r="49" spans="1:479" s="15" customFormat="1" ht="15" customHeight="1" x14ac:dyDescent="0.25">
      <c r="A49" s="251" t="s">
        <v>117</v>
      </c>
      <c r="B49" s="252"/>
      <c r="C49" s="252"/>
      <c r="D49" s="252"/>
      <c r="E49" s="40" t="s">
        <v>128</v>
      </c>
      <c r="F49" s="95" t="s">
        <v>114</v>
      </c>
      <c r="G49" s="95"/>
      <c r="H49" s="95"/>
      <c r="I49" s="95"/>
      <c r="J49" s="95"/>
      <c r="K49" s="40" t="s">
        <v>125</v>
      </c>
      <c r="L49" s="44" t="s">
        <v>126</v>
      </c>
      <c r="M49" s="96" t="s">
        <v>127</v>
      </c>
      <c r="N49" s="96"/>
      <c r="O49" s="45" t="s">
        <v>124</v>
      </c>
      <c r="Q49"/>
      <c r="R49"/>
      <c r="S49"/>
      <c r="T49"/>
      <c r="U49"/>
      <c r="V49"/>
      <c r="W49"/>
      <c r="X49"/>
      <c r="Y49"/>
      <c r="Z49"/>
      <c r="AA49"/>
      <c r="AB49"/>
      <c r="AC49"/>
      <c r="AD49"/>
      <c r="A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row>
    <row r="50" spans="1:479" s="15" customFormat="1" ht="15" customHeight="1" x14ac:dyDescent="0.25">
      <c r="A50" s="91" t="s">
        <v>115</v>
      </c>
      <c r="B50" s="97"/>
      <c r="C50" s="97"/>
      <c r="D50" s="97"/>
      <c r="E50" s="46"/>
      <c r="F50" s="46"/>
      <c r="G50" s="46"/>
      <c r="H50" s="46"/>
      <c r="I50" s="46"/>
      <c r="J50" s="46"/>
      <c r="K50" s="41"/>
      <c r="L50" s="44"/>
      <c r="M50" s="44"/>
      <c r="O50" s="47"/>
      <c r="Q50"/>
      <c r="R50"/>
      <c r="S50"/>
      <c r="T50"/>
      <c r="U50"/>
      <c r="V50"/>
      <c r="W50"/>
      <c r="X50"/>
      <c r="Y50"/>
      <c r="Z50"/>
      <c r="AA50"/>
      <c r="AB50"/>
      <c r="AC50"/>
      <c r="AD50"/>
      <c r="A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row>
    <row r="51" spans="1:479" s="15" customFormat="1" ht="28.9" customHeight="1" thickBot="1" x14ac:dyDescent="0.3">
      <c r="A51" s="98" t="s">
        <v>116</v>
      </c>
      <c r="B51" s="99"/>
      <c r="C51" s="100"/>
      <c r="D51" s="253"/>
      <c r="E51" s="254"/>
      <c r="F51" s="254"/>
      <c r="G51" s="254"/>
      <c r="H51" s="254"/>
      <c r="I51" s="254"/>
      <c r="J51" s="254"/>
      <c r="K51" s="254"/>
      <c r="L51" s="254"/>
      <c r="M51" s="254"/>
      <c r="N51" s="254"/>
      <c r="O51" s="255"/>
      <c r="Q51"/>
      <c r="R51"/>
      <c r="S51"/>
      <c r="T51"/>
      <c r="U51"/>
      <c r="V51"/>
      <c r="W51"/>
      <c r="X51"/>
      <c r="Y51"/>
      <c r="Z51"/>
      <c r="AA51"/>
      <c r="AB51"/>
      <c r="AC51"/>
      <c r="AD51"/>
      <c r="A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row>
    <row r="52" spans="1:479" s="15" customFormat="1" ht="4.9000000000000004" hidden="1" customHeight="1" x14ac:dyDescent="0.25">
      <c r="A52" s="39"/>
      <c r="B52" s="39"/>
      <c r="C52" s="39"/>
      <c r="D52" s="39"/>
      <c r="E52" s="39"/>
      <c r="F52" s="39"/>
      <c r="G52" s="39"/>
      <c r="H52" s="39"/>
      <c r="I52" s="39"/>
      <c r="J52" s="39"/>
      <c r="K52" s="39"/>
      <c r="L52" s="39"/>
      <c r="M52" s="39"/>
      <c r="N52" s="39"/>
      <c r="O52" s="39"/>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row>
    <row r="53" spans="1:479" ht="33" customHeight="1" x14ac:dyDescent="0.25">
      <c r="A53" s="194" t="s">
        <v>158</v>
      </c>
      <c r="B53" s="194"/>
      <c r="C53" s="194"/>
      <c r="D53" s="194"/>
      <c r="E53" s="194"/>
      <c r="F53" s="194"/>
      <c r="G53" s="194"/>
      <c r="H53" s="194"/>
      <c r="I53" s="194"/>
      <c r="J53" s="194"/>
      <c r="K53" s="194"/>
      <c r="L53" s="194"/>
      <c r="M53" s="194"/>
      <c r="N53" s="194"/>
      <c r="O53" s="194"/>
      <c r="P53" s="4"/>
    </row>
    <row r="54" spans="1:479" ht="19.5" customHeight="1" x14ac:dyDescent="0.25">
      <c r="M54" s="259" t="s">
        <v>104</v>
      </c>
      <c r="N54" s="259"/>
      <c r="O54" s="259"/>
    </row>
    <row r="55" spans="1:479" ht="15" customHeight="1" thickBot="1" x14ac:dyDescent="0.3">
      <c r="M55" s="259" t="s">
        <v>105</v>
      </c>
      <c r="N55" s="259"/>
      <c r="O55" s="259"/>
    </row>
    <row r="56" spans="1:479" ht="13.9" customHeight="1" x14ac:dyDescent="0.25">
      <c r="Q56" s="111" t="s">
        <v>14</v>
      </c>
      <c r="R56" s="112"/>
      <c r="S56" s="113"/>
    </row>
    <row r="57" spans="1:479" ht="133.5" customHeight="1" x14ac:dyDescent="0.25">
      <c r="Q57" s="68" t="s">
        <v>160</v>
      </c>
      <c r="R57" s="93"/>
      <c r="S57" s="94"/>
    </row>
    <row r="58" spans="1:479" ht="209.25" customHeight="1" x14ac:dyDescent="0.25">
      <c r="Q58" s="68" t="s">
        <v>213</v>
      </c>
      <c r="R58" s="69"/>
      <c r="S58" s="70"/>
    </row>
    <row r="59" spans="1:479" s="17" customFormat="1" ht="238.5" customHeight="1" x14ac:dyDescent="0.2">
      <c r="B59" s="18"/>
      <c r="C59" s="18"/>
      <c r="D59" s="18"/>
      <c r="E59" s="18"/>
      <c r="F59" s="18"/>
      <c r="G59" s="18"/>
      <c r="H59" s="18"/>
      <c r="I59" s="18"/>
      <c r="J59" s="18"/>
      <c r="N59" s="18"/>
      <c r="O59" s="19"/>
      <c r="Q59" s="68" t="s">
        <v>214</v>
      </c>
      <c r="R59" s="93"/>
      <c r="S59" s="94"/>
    </row>
    <row r="60" spans="1:479" s="17" customFormat="1" ht="163.5" customHeight="1" x14ac:dyDescent="0.2">
      <c r="B60" s="18"/>
      <c r="C60" s="18"/>
      <c r="D60" s="18"/>
      <c r="E60" s="18"/>
      <c r="F60" s="18"/>
      <c r="G60" s="18"/>
      <c r="H60" s="18"/>
      <c r="I60" s="18"/>
      <c r="J60" s="18"/>
      <c r="N60" s="18"/>
      <c r="O60" s="19"/>
      <c r="Q60" s="68" t="s">
        <v>159</v>
      </c>
      <c r="R60" s="93"/>
      <c r="S60" s="94"/>
    </row>
    <row r="61" spans="1:479" s="17" customFormat="1" ht="191.25" customHeight="1" thickBot="1" x14ac:dyDescent="0.25">
      <c r="B61" s="18"/>
      <c r="C61" s="18"/>
      <c r="D61" s="18"/>
      <c r="E61" s="18"/>
      <c r="F61" s="18"/>
      <c r="G61" s="18"/>
      <c r="H61" s="18"/>
      <c r="I61" s="18"/>
      <c r="J61" s="18"/>
      <c r="N61" s="18"/>
      <c r="O61" s="19"/>
      <c r="Q61" s="248" t="s">
        <v>162</v>
      </c>
      <c r="R61" s="249"/>
      <c r="S61" s="250"/>
    </row>
    <row r="62" spans="1:479" s="13" customFormat="1" ht="13.9" customHeight="1" x14ac:dyDescent="0.25">
      <c r="A62"/>
      <c r="B62" s="4"/>
      <c r="C62" s="4"/>
      <c r="D62" s="4"/>
      <c r="E62" s="4"/>
      <c r="F62" s="4"/>
      <c r="G62" s="4"/>
      <c r="H62" s="4"/>
      <c r="I62" s="4"/>
      <c r="J62" s="4"/>
      <c r="K62"/>
      <c r="L62"/>
      <c r="M62"/>
      <c r="N62" s="4"/>
      <c r="O62" s="16"/>
      <c r="P62"/>
      <c r="Q62" s="162" t="s">
        <v>15</v>
      </c>
      <c r="R62" s="163"/>
      <c r="S62" s="164"/>
      <c r="T62"/>
      <c r="U62"/>
      <c r="V62"/>
      <c r="W62"/>
      <c r="X62"/>
      <c r="Y62"/>
      <c r="Z62"/>
      <c r="AA62" t="s">
        <v>16</v>
      </c>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row>
    <row r="63" spans="1:479" ht="23.1" customHeight="1" x14ac:dyDescent="0.25">
      <c r="O63" s="16"/>
      <c r="Q63" s="156" t="str">
        <f>CONCATENATE(AA62," ",$F$10," ",AA63)</f>
        <v>Je, soussigné(e),    en mon nom personnel ou en qualité de répondant dûment autorisé de l'entreprise identifiée au présent contrat, consens à ce que le dispensateur également identifié au présent contrat :</v>
      </c>
      <c r="R63" s="157"/>
      <c r="S63" s="158"/>
      <c r="AA63" t="s">
        <v>88</v>
      </c>
    </row>
    <row r="64" spans="1:479" s="17" customFormat="1" ht="12" customHeight="1" x14ac:dyDescent="0.25">
      <c r="B64" s="18"/>
      <c r="C64" s="18"/>
      <c r="D64" s="18"/>
      <c r="E64" s="18"/>
      <c r="F64" s="18"/>
      <c r="G64" s="18"/>
      <c r="H64" s="18"/>
      <c r="I64" s="18"/>
      <c r="J64" s="18"/>
      <c r="N64" s="18"/>
      <c r="O64" s="20"/>
      <c r="Q64" s="165" t="s">
        <v>81</v>
      </c>
      <c r="R64" s="166"/>
      <c r="S64" s="167"/>
      <c r="AA64" t="s">
        <v>71</v>
      </c>
    </row>
    <row r="65" spans="1:211" s="17" customFormat="1" ht="12" customHeight="1" x14ac:dyDescent="0.2">
      <c r="B65" s="18"/>
      <c r="C65" s="18"/>
      <c r="D65" s="18"/>
      <c r="E65" s="18"/>
      <c r="F65" s="18"/>
      <c r="G65" s="18"/>
      <c r="H65" s="18"/>
      <c r="I65" s="18"/>
      <c r="J65" s="18"/>
      <c r="N65" s="18"/>
      <c r="O65" s="19"/>
      <c r="Q65" s="55" t="s">
        <v>20</v>
      </c>
      <c r="R65" s="151" t="s">
        <v>17</v>
      </c>
      <c r="S65" s="152"/>
    </row>
    <row r="66" spans="1:211" s="17" customFormat="1" ht="12" customHeight="1" x14ac:dyDescent="0.25">
      <c r="B66" s="18"/>
      <c r="C66" s="18"/>
      <c r="D66" s="18"/>
      <c r="E66" s="18"/>
      <c r="F66" s="18"/>
      <c r="G66" s="18"/>
      <c r="H66" s="18"/>
      <c r="I66" s="18"/>
      <c r="J66" s="18"/>
      <c r="N66" s="18"/>
      <c r="O66" s="19"/>
      <c r="Q66" s="55" t="s">
        <v>18</v>
      </c>
      <c r="R66" s="151" t="s">
        <v>19</v>
      </c>
      <c r="S66" s="152"/>
      <c r="AA66" t="s">
        <v>69</v>
      </c>
    </row>
    <row r="67" spans="1:211" s="17" customFormat="1" ht="23.1" customHeight="1" x14ac:dyDescent="0.25">
      <c r="B67" s="18"/>
      <c r="C67" s="18"/>
      <c r="D67" s="18"/>
      <c r="E67" s="18"/>
      <c r="F67" s="18"/>
      <c r="G67" s="18"/>
      <c r="H67" s="18"/>
      <c r="I67" s="18"/>
      <c r="J67" s="18"/>
      <c r="N67" s="18"/>
      <c r="O67" s="19"/>
      <c r="Q67" s="156" t="s">
        <v>68</v>
      </c>
      <c r="R67" s="157"/>
      <c r="S67" s="158"/>
      <c r="AA67" t="s">
        <v>70</v>
      </c>
    </row>
    <row r="68" spans="1:211" s="17" customFormat="1" ht="12" customHeight="1" x14ac:dyDescent="0.2">
      <c r="B68" s="18"/>
      <c r="C68" s="18"/>
      <c r="D68" s="18"/>
      <c r="E68" s="18"/>
      <c r="F68" s="18"/>
      <c r="G68" s="18"/>
      <c r="H68" s="18"/>
      <c r="I68" s="18"/>
      <c r="J68" s="18"/>
      <c r="N68" s="18"/>
      <c r="O68" s="19"/>
      <c r="Q68" s="55" t="s">
        <v>20</v>
      </c>
      <c r="R68" s="69" t="s">
        <v>21</v>
      </c>
      <c r="S68" s="70"/>
      <c r="AA68" s="17" t="s">
        <v>99</v>
      </c>
    </row>
    <row r="69" spans="1:211" s="17" customFormat="1" ht="12" customHeight="1" x14ac:dyDescent="0.2">
      <c r="B69" s="18"/>
      <c r="C69" s="18"/>
      <c r="D69" s="18"/>
      <c r="E69" s="18"/>
      <c r="F69" s="18"/>
      <c r="G69" s="18"/>
      <c r="H69" s="18"/>
      <c r="I69" s="18"/>
      <c r="J69" s="18"/>
      <c r="N69" s="18"/>
      <c r="O69" s="19"/>
      <c r="Q69" s="55" t="s">
        <v>22</v>
      </c>
      <c r="R69" s="151" t="s">
        <v>23</v>
      </c>
      <c r="S69" s="152"/>
    </row>
    <row r="70" spans="1:211" s="17" customFormat="1" ht="12" customHeight="1" x14ac:dyDescent="0.2">
      <c r="B70" s="18"/>
      <c r="C70" s="18"/>
      <c r="D70" s="18"/>
      <c r="E70" s="18"/>
      <c r="F70" s="18"/>
      <c r="G70" s="18"/>
      <c r="H70" s="18"/>
      <c r="I70" s="18"/>
      <c r="J70" s="18"/>
      <c r="N70" s="18"/>
      <c r="O70" s="19"/>
      <c r="Q70" s="159" t="s">
        <v>58</v>
      </c>
      <c r="R70" s="160"/>
      <c r="S70" s="161"/>
    </row>
    <row r="71" spans="1:211" s="17" customFormat="1" ht="55.5" customHeight="1" thickBot="1" x14ac:dyDescent="0.25">
      <c r="B71" s="18"/>
      <c r="C71" s="18"/>
      <c r="D71" s="18"/>
      <c r="E71" s="18"/>
      <c r="F71" s="18"/>
      <c r="G71" s="18"/>
      <c r="H71" s="18"/>
      <c r="I71" s="18"/>
      <c r="J71" s="18"/>
      <c r="N71" s="18"/>
      <c r="O71" s="19"/>
      <c r="Q71" s="153" t="s">
        <v>215</v>
      </c>
      <c r="R71" s="154"/>
      <c r="S71" s="155"/>
    </row>
    <row r="72" spans="1:211" s="21" customFormat="1" ht="14.1" customHeight="1" x14ac:dyDescent="0.2">
      <c r="A72" s="17"/>
      <c r="B72" s="18"/>
      <c r="C72" s="18"/>
      <c r="D72" s="18"/>
      <c r="E72" s="18"/>
      <c r="F72" s="18"/>
      <c r="G72" s="18"/>
      <c r="H72" s="18"/>
      <c r="I72" s="18"/>
      <c r="J72" s="18"/>
      <c r="K72" s="17"/>
      <c r="L72" s="17"/>
      <c r="M72" s="17"/>
      <c r="N72" s="18"/>
      <c r="O72" s="20"/>
      <c r="P72" s="17"/>
      <c r="Q72" s="168" t="s">
        <v>24</v>
      </c>
      <c r="R72" s="169"/>
      <c r="S72" s="170"/>
      <c r="T72" s="17"/>
      <c r="U72" s="17"/>
      <c r="V72" s="17"/>
      <c r="W72" s="17"/>
      <c r="X72" s="17"/>
      <c r="Y72" s="17"/>
      <c r="Z72" s="17"/>
      <c r="AA72" s="17" t="s">
        <v>25</v>
      </c>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row>
    <row r="73" spans="1:211" ht="51.75" customHeight="1" thickBot="1" x14ac:dyDescent="0.3">
      <c r="O73" s="16"/>
      <c r="Q73" s="153" t="str">
        <f>CONCATENATE(AA72," ",$F$10," ",AA73)</f>
        <v>Je, soussigné(e),  en mon nom personnel ou en qualité de répondant dûment autorisé de l'entreprise identifiée au présent contrat, relève le dispensateur désigné au présent contrat du secret professionnel nous liant et de son obligation de confidentialité à mon égard pour les situations décrites au consentement à la divulgation et communication de renseignements et d’accès aux documents ci-haut complété.</v>
      </c>
      <c r="R73" s="154"/>
      <c r="S73" s="155"/>
      <c r="AA73" t="s">
        <v>89</v>
      </c>
    </row>
    <row r="74" spans="1:211" s="17" customFormat="1" ht="13.9" customHeight="1" x14ac:dyDescent="0.2">
      <c r="B74" s="18"/>
      <c r="C74" s="18"/>
      <c r="D74" s="18"/>
      <c r="E74" s="18"/>
      <c r="F74" s="18"/>
      <c r="G74" s="18"/>
      <c r="H74" s="18"/>
      <c r="I74" s="18"/>
      <c r="J74" s="18"/>
      <c r="N74" s="18"/>
      <c r="O74" s="20"/>
      <c r="Q74" s="256" t="s">
        <v>26</v>
      </c>
      <c r="R74" s="257"/>
      <c r="S74" s="258"/>
    </row>
    <row r="75" spans="1:211" ht="45.75" customHeight="1" x14ac:dyDescent="0.25">
      <c r="Q75" s="246" t="s">
        <v>57</v>
      </c>
      <c r="R75" s="245" t="s">
        <v>186</v>
      </c>
      <c r="S75" s="152"/>
    </row>
    <row r="76" spans="1:211" s="37" customFormat="1" ht="58.5" customHeight="1" x14ac:dyDescent="0.2">
      <c r="B76" s="36"/>
      <c r="C76" s="36"/>
      <c r="D76" s="36"/>
      <c r="E76" s="36"/>
      <c r="F76" s="36"/>
      <c r="G76" s="36"/>
      <c r="H76" s="36"/>
      <c r="I76" s="36"/>
      <c r="J76" s="36"/>
      <c r="N76" s="36"/>
      <c r="O76" s="38"/>
      <c r="Q76" s="246"/>
      <c r="R76" s="59" t="s">
        <v>185</v>
      </c>
      <c r="S76" s="53" t="s">
        <v>106</v>
      </c>
    </row>
    <row r="77" spans="1:211" s="17" customFormat="1" ht="72" customHeight="1" thickBot="1" x14ac:dyDescent="0.25">
      <c r="B77" s="18"/>
      <c r="C77" s="18"/>
      <c r="D77" s="18"/>
      <c r="E77" s="18"/>
      <c r="F77" s="18"/>
      <c r="G77" s="18"/>
      <c r="H77" s="18"/>
      <c r="I77" s="18"/>
      <c r="J77" s="18"/>
      <c r="N77" s="18"/>
      <c r="O77" s="19"/>
      <c r="Q77" s="247"/>
      <c r="R77" s="58" t="s">
        <v>212</v>
      </c>
      <c r="S77" s="54" t="s">
        <v>211</v>
      </c>
    </row>
    <row r="78" spans="1:211" s="17" customFormat="1" x14ac:dyDescent="0.25">
      <c r="B78" s="18"/>
      <c r="C78" s="18"/>
      <c r="D78" s="18"/>
      <c r="E78" s="18"/>
      <c r="F78" s="18"/>
      <c r="G78" s="18"/>
      <c r="H78" s="18"/>
      <c r="I78" s="18"/>
      <c r="J78" s="18"/>
      <c r="N78" s="18"/>
      <c r="O78" s="19"/>
      <c r="Q78" s="6"/>
      <c r="R78" s="6"/>
      <c r="S78"/>
    </row>
  </sheetData>
  <sheetProtection sheet="1" selectLockedCells="1"/>
  <protectedRanges>
    <protectedRange sqref="A26:J37" name="Plage1"/>
  </protectedRanges>
  <mergeCells count="143">
    <mergeCell ref="R75:S75"/>
    <mergeCell ref="Q75:Q77"/>
    <mergeCell ref="Q59:S59"/>
    <mergeCell ref="K34:K35"/>
    <mergeCell ref="N34:N35"/>
    <mergeCell ref="O34:O35"/>
    <mergeCell ref="L28:L29"/>
    <mergeCell ref="A39:L39"/>
    <mergeCell ref="Q61:S61"/>
    <mergeCell ref="A49:D49"/>
    <mergeCell ref="D51:O51"/>
    <mergeCell ref="Q74:S74"/>
    <mergeCell ref="Q60:S60"/>
    <mergeCell ref="K32:K33"/>
    <mergeCell ref="K30:K31"/>
    <mergeCell ref="N32:N33"/>
    <mergeCell ref="L30:L31"/>
    <mergeCell ref="M30:M31"/>
    <mergeCell ref="N30:N31"/>
    <mergeCell ref="M55:O55"/>
    <mergeCell ref="N36:N37"/>
    <mergeCell ref="A48:O48"/>
    <mergeCell ref="M54:O54"/>
    <mergeCell ref="Q71:S71"/>
    <mergeCell ref="F2:K2"/>
    <mergeCell ref="C2:E2"/>
    <mergeCell ref="N6:O6"/>
    <mergeCell ref="M11:O11"/>
    <mergeCell ref="N4:O4"/>
    <mergeCell ref="L3:M3"/>
    <mergeCell ref="L4:M4"/>
    <mergeCell ref="N3:O3"/>
    <mergeCell ref="L5:O5"/>
    <mergeCell ref="M7:O7"/>
    <mergeCell ref="C7:K7"/>
    <mergeCell ref="F5:K5"/>
    <mergeCell ref="C6:K6"/>
    <mergeCell ref="C5:E5"/>
    <mergeCell ref="C3:E3"/>
    <mergeCell ref="F3:K3"/>
    <mergeCell ref="C11:E11"/>
    <mergeCell ref="C4:E4"/>
    <mergeCell ref="L2:M2"/>
    <mergeCell ref="N2:O2"/>
    <mergeCell ref="L8:O8"/>
    <mergeCell ref="A1:O1"/>
    <mergeCell ref="A23:O23"/>
    <mergeCell ref="M28:M29"/>
    <mergeCell ref="A53:O53"/>
    <mergeCell ref="D20:O20"/>
    <mergeCell ref="D21:O21"/>
    <mergeCell ref="L34:L35"/>
    <mergeCell ref="M34:M35"/>
    <mergeCell ref="L36:L37"/>
    <mergeCell ref="M36:M37"/>
    <mergeCell ref="A45:L45"/>
    <mergeCell ref="A46:L46"/>
    <mergeCell ref="N46:O46"/>
    <mergeCell ref="A36:J36"/>
    <mergeCell ref="A37:J37"/>
    <mergeCell ref="A41:L41"/>
    <mergeCell ref="A42:L42"/>
    <mergeCell ref="A43:L43"/>
    <mergeCell ref="A44:L44"/>
    <mergeCell ref="N41:O44"/>
    <mergeCell ref="K24:M24"/>
    <mergeCell ref="L6:M6"/>
    <mergeCell ref="L10:M10"/>
    <mergeCell ref="A26:J26"/>
    <mergeCell ref="K26:K27"/>
    <mergeCell ref="L26:L27"/>
    <mergeCell ref="O28:O29"/>
    <mergeCell ref="O30:O31"/>
    <mergeCell ref="A40:L40"/>
    <mergeCell ref="N39:O39"/>
    <mergeCell ref="F10:K10"/>
    <mergeCell ref="K36:K37"/>
    <mergeCell ref="N45:O45"/>
    <mergeCell ref="A38:O38"/>
    <mergeCell ref="O36:O37"/>
    <mergeCell ref="N12:O12"/>
    <mergeCell ref="N15:O15"/>
    <mergeCell ref="N10:O10"/>
    <mergeCell ref="O26:O27"/>
    <mergeCell ref="R66:S66"/>
    <mergeCell ref="R65:S65"/>
    <mergeCell ref="Q73:S73"/>
    <mergeCell ref="Q67:S67"/>
    <mergeCell ref="Q70:S70"/>
    <mergeCell ref="Q62:S62"/>
    <mergeCell ref="Q63:S63"/>
    <mergeCell ref="Q64:S64"/>
    <mergeCell ref="Q72:S72"/>
    <mergeCell ref="R68:S68"/>
    <mergeCell ref="R69:S69"/>
    <mergeCell ref="Q56:S56"/>
    <mergeCell ref="A34:J34"/>
    <mergeCell ref="A35:J35"/>
    <mergeCell ref="A8:B12"/>
    <mergeCell ref="F11:K11"/>
    <mergeCell ref="N19:O19"/>
    <mergeCell ref="A21:C21"/>
    <mergeCell ref="A20:C20"/>
    <mergeCell ref="A14:O14"/>
    <mergeCell ref="N16:O16"/>
    <mergeCell ref="K28:K29"/>
    <mergeCell ref="A19:C19"/>
    <mergeCell ref="A28:J28"/>
    <mergeCell ref="L9:O9"/>
    <mergeCell ref="C9:K9"/>
    <mergeCell ref="L12:M12"/>
    <mergeCell ref="F12:K12"/>
    <mergeCell ref="N24:O24"/>
    <mergeCell ref="N28:N29"/>
    <mergeCell ref="A18:O18"/>
    <mergeCell ref="L32:L33"/>
    <mergeCell ref="M32:M33"/>
    <mergeCell ref="A24:J25"/>
    <mergeCell ref="N26:N27"/>
    <mergeCell ref="Q58:S58"/>
    <mergeCell ref="F4:K4"/>
    <mergeCell ref="C10:E10"/>
    <mergeCell ref="A16:M16"/>
    <mergeCell ref="I19:J19"/>
    <mergeCell ref="M26:M27"/>
    <mergeCell ref="A2:B7"/>
    <mergeCell ref="C8:K8"/>
    <mergeCell ref="A27:J27"/>
    <mergeCell ref="D19:H19"/>
    <mergeCell ref="A15:M15"/>
    <mergeCell ref="Q57:S57"/>
    <mergeCell ref="F49:J49"/>
    <mergeCell ref="M49:N49"/>
    <mergeCell ref="A50:D50"/>
    <mergeCell ref="A51:C51"/>
    <mergeCell ref="O32:O33"/>
    <mergeCell ref="K19:L19"/>
    <mergeCell ref="C12:E12"/>
    <mergeCell ref="A29:J29"/>
    <mergeCell ref="A30:J30"/>
    <mergeCell ref="A31:J31"/>
    <mergeCell ref="A32:J32"/>
    <mergeCell ref="A33:J33"/>
  </mergeCells>
  <dataValidations xWindow="569" yWindow="1287" count="2">
    <dataValidation type="list" showInputMessage="1" showErrorMessage="1" sqref="R24:R25" xr:uid="{0AE2E28F-818F-490A-B3AC-08727A746261}">
      <formula1>$AA$66:$AA$67</formula1>
    </dataValidation>
    <dataValidation type="list" allowBlank="1" showInputMessage="1" showErrorMessage="1" sqref="N15:O16" xr:uid="{28446D72-CEB7-469F-8917-3B99AFEFC1D2}">
      <formula1>$AA$66:$AA$68</formula1>
    </dataValidation>
  </dataValidations>
  <printOptions horizontalCentered="1"/>
  <pageMargins left="0.23622047244094491" right="0.23622047244094491" top="0.11811023622047245" bottom="0.11811023622047245" header="0" footer="7.874015748031496E-2"/>
  <pageSetup scale="90" fitToHeight="0" orientation="portrait" r:id="rId1"/>
  <headerFooter>
    <oddFooter>&amp;LVersion JANVIER 2024&amp;CPage &amp;P</oddFooter>
  </headerFooter>
  <rowBreaks count="1" manualBreakCount="1">
    <brk id="60" min="16" max="18" man="1"/>
  </rowBreaks>
  <ignoredErrors>
    <ignoredError sqref="Q63" unlockedFormula="1"/>
  </ignoredErrors>
  <legacyDrawing r:id="rId2"/>
  <extLst>
    <ext xmlns:x14="http://schemas.microsoft.com/office/spreadsheetml/2009/9/main" uri="{CCE6A557-97BC-4b89-ADB6-D9C93CAAB3DF}">
      <x14:dataValidations xmlns:xm="http://schemas.microsoft.com/office/excel/2006/main" xWindow="569" yWindow="1287" count="1">
        <x14:dataValidation type="list" allowBlank="1" showInputMessage="1" showErrorMessage="1" xr:uid="{515CA459-5EDD-4833-88BA-89F68570CA09}">
          <x14:formula1>
            <xm:f>'Références taux et max'!$A$3:$A$85</xm:f>
          </x14:formula1>
          <xm:sqref>A36 A26 A28 A34 A32 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606D-891F-473E-BA29-3693CACA5743}">
  <sheetPr codeName="Feuil2"/>
  <dimension ref="A1:F66"/>
  <sheetViews>
    <sheetView zoomScale="90" zoomScaleNormal="90" workbookViewId="0">
      <pane ySplit="2" topLeftCell="A37" activePane="bottomLeft" state="frozen"/>
      <selection pane="bottomLeft" activeCell="I22" sqref="I22"/>
    </sheetView>
  </sheetViews>
  <sheetFormatPr baseColWidth="10" defaultColWidth="11.42578125" defaultRowHeight="15" x14ac:dyDescent="0.25"/>
  <cols>
    <col min="1" max="1" width="79.42578125" style="23" customWidth="1"/>
    <col min="2" max="2" width="11.5703125" style="3"/>
    <col min="3" max="3" width="11.5703125" style="2" bestFit="1" customWidth="1"/>
    <col min="4" max="4" width="11.42578125" bestFit="1" customWidth="1"/>
    <col min="5" max="5" width="11.5703125" customWidth="1"/>
    <col min="6" max="6" width="11.42578125" customWidth="1"/>
  </cols>
  <sheetData>
    <row r="1" spans="1:6" x14ac:dyDescent="0.25">
      <c r="A1" s="261" t="s">
        <v>83</v>
      </c>
      <c r="B1" s="260" t="s">
        <v>97</v>
      </c>
      <c r="C1" s="260"/>
      <c r="D1" s="262" t="s">
        <v>98</v>
      </c>
      <c r="E1" s="263" t="s">
        <v>82</v>
      </c>
      <c r="F1" s="60"/>
    </row>
    <row r="2" spans="1:6" ht="30" customHeight="1" x14ac:dyDescent="0.25">
      <c r="A2" s="261"/>
      <c r="B2" s="32" t="s">
        <v>84</v>
      </c>
      <c r="C2" s="33" t="s">
        <v>85</v>
      </c>
      <c r="D2" s="262"/>
      <c r="E2" s="263"/>
      <c r="F2" s="61" t="s">
        <v>209</v>
      </c>
    </row>
    <row r="3" spans="1:6" x14ac:dyDescent="0.25">
      <c r="B3" s="3">
        <v>0</v>
      </c>
      <c r="C3" s="2">
        <v>0</v>
      </c>
    </row>
    <row r="4" spans="1:6" x14ac:dyDescent="0.25">
      <c r="A4" s="23" t="s">
        <v>11</v>
      </c>
      <c r="B4" s="3" t="s">
        <v>27</v>
      </c>
      <c r="C4" s="2">
        <v>0</v>
      </c>
    </row>
    <row r="5" spans="1:6" x14ac:dyDescent="0.25">
      <c r="A5" s="23" t="s">
        <v>28</v>
      </c>
      <c r="B5" s="3" t="s">
        <v>27</v>
      </c>
      <c r="C5" s="2">
        <v>0</v>
      </c>
    </row>
    <row r="6" spans="1:6" x14ac:dyDescent="0.25">
      <c r="A6" s="24" t="s">
        <v>187</v>
      </c>
      <c r="B6" s="7">
        <v>0.75</v>
      </c>
      <c r="C6" s="2">
        <v>800</v>
      </c>
      <c r="D6" s="2">
        <f t="shared" ref="D6:D45" si="0">+C6/B6</f>
        <v>1066.6666666666667</v>
      </c>
      <c r="E6" s="31" t="s">
        <v>134</v>
      </c>
      <c r="F6" s="7">
        <v>0.75</v>
      </c>
    </row>
    <row r="7" spans="1:6" x14ac:dyDescent="0.25">
      <c r="A7" s="24" t="s">
        <v>181</v>
      </c>
      <c r="B7" s="7">
        <v>0.75</v>
      </c>
      <c r="C7" s="2">
        <v>4000</v>
      </c>
      <c r="D7" s="2">
        <f t="shared" ref="D7:D17" si="1">+C7/B7</f>
        <v>5333.333333333333</v>
      </c>
      <c r="E7" s="31" t="s">
        <v>188</v>
      </c>
      <c r="F7" s="7">
        <v>0.75</v>
      </c>
    </row>
    <row r="8" spans="1:6" ht="30" x14ac:dyDescent="0.25">
      <c r="A8" s="24" t="s">
        <v>163</v>
      </c>
      <c r="B8" s="7">
        <v>0.75</v>
      </c>
      <c r="C8" s="2">
        <v>4000</v>
      </c>
      <c r="D8" s="2">
        <f t="shared" si="1"/>
        <v>5333.333333333333</v>
      </c>
      <c r="E8" s="31" t="s">
        <v>135</v>
      </c>
      <c r="F8" s="7">
        <v>0.75</v>
      </c>
    </row>
    <row r="9" spans="1:6" x14ac:dyDescent="0.25">
      <c r="A9" s="24" t="s">
        <v>164</v>
      </c>
      <c r="B9" s="7">
        <v>0.75</v>
      </c>
      <c r="C9" s="2">
        <v>4000</v>
      </c>
      <c r="D9" s="2">
        <f t="shared" si="1"/>
        <v>5333.333333333333</v>
      </c>
      <c r="E9" s="31" t="s">
        <v>132</v>
      </c>
      <c r="F9" s="7">
        <v>0.75</v>
      </c>
    </row>
    <row r="10" spans="1:6" x14ac:dyDescent="0.25">
      <c r="A10" s="24" t="s">
        <v>165</v>
      </c>
      <c r="B10" s="7">
        <v>0.75</v>
      </c>
      <c r="C10" s="2">
        <v>4000</v>
      </c>
      <c r="D10" s="2">
        <f t="shared" si="1"/>
        <v>5333.333333333333</v>
      </c>
      <c r="E10" s="31" t="s">
        <v>189</v>
      </c>
      <c r="F10" s="7">
        <v>0.75</v>
      </c>
    </row>
    <row r="11" spans="1:6" x14ac:dyDescent="0.25">
      <c r="A11" s="24" t="s">
        <v>179</v>
      </c>
      <c r="B11" s="7">
        <v>0.75</v>
      </c>
      <c r="C11" s="2">
        <v>4000</v>
      </c>
      <c r="D11" s="2">
        <f t="shared" si="1"/>
        <v>5333.333333333333</v>
      </c>
      <c r="E11" s="31" t="s">
        <v>136</v>
      </c>
      <c r="F11" s="7">
        <v>0.75</v>
      </c>
    </row>
    <row r="12" spans="1:6" x14ac:dyDescent="0.25">
      <c r="A12" s="24" t="s">
        <v>166</v>
      </c>
      <c r="B12" s="7">
        <v>0.75</v>
      </c>
      <c r="C12" s="2">
        <v>4000</v>
      </c>
      <c r="D12" s="2">
        <f>+C12/B12</f>
        <v>5333.333333333333</v>
      </c>
      <c r="E12" s="31" t="s">
        <v>129</v>
      </c>
      <c r="F12" s="7">
        <v>0.75</v>
      </c>
    </row>
    <row r="13" spans="1:6" x14ac:dyDescent="0.25">
      <c r="A13" s="24" t="s">
        <v>167</v>
      </c>
      <c r="B13" s="7">
        <v>0.75</v>
      </c>
      <c r="C13" s="2">
        <v>4000</v>
      </c>
      <c r="D13" s="2">
        <f t="shared" si="1"/>
        <v>5333.333333333333</v>
      </c>
      <c r="E13" s="31" t="s">
        <v>130</v>
      </c>
      <c r="F13" s="7">
        <v>0.75</v>
      </c>
    </row>
    <row r="14" spans="1:6" x14ac:dyDescent="0.25">
      <c r="A14" s="24" t="s">
        <v>168</v>
      </c>
      <c r="B14" s="7">
        <v>0.75</v>
      </c>
      <c r="C14" s="2">
        <v>4000</v>
      </c>
      <c r="D14" s="2">
        <f t="shared" si="1"/>
        <v>5333.333333333333</v>
      </c>
      <c r="E14" s="31" t="s">
        <v>131</v>
      </c>
      <c r="F14" s="7">
        <v>0.75</v>
      </c>
    </row>
    <row r="15" spans="1:6" x14ac:dyDescent="0.25">
      <c r="A15" s="24" t="s">
        <v>169</v>
      </c>
      <c r="B15" s="7">
        <v>0.75</v>
      </c>
      <c r="C15" s="2">
        <v>4000</v>
      </c>
      <c r="D15" s="2">
        <f t="shared" si="1"/>
        <v>5333.333333333333</v>
      </c>
      <c r="E15" s="31" t="s">
        <v>133</v>
      </c>
      <c r="F15" s="7">
        <v>0.75</v>
      </c>
    </row>
    <row r="16" spans="1:6" ht="30" x14ac:dyDescent="0.25">
      <c r="A16" s="24" t="s">
        <v>170</v>
      </c>
      <c r="B16" s="7">
        <v>0.75</v>
      </c>
      <c r="C16" s="2">
        <v>4000</v>
      </c>
      <c r="D16" s="2">
        <f t="shared" si="1"/>
        <v>5333.333333333333</v>
      </c>
      <c r="E16" s="31" t="s">
        <v>137</v>
      </c>
      <c r="F16" s="7">
        <v>0.75</v>
      </c>
    </row>
    <row r="17" spans="1:6" x14ac:dyDescent="0.25">
      <c r="A17" s="24" t="s">
        <v>171</v>
      </c>
      <c r="B17" s="7">
        <v>0.75</v>
      </c>
      <c r="C17" s="2">
        <v>4000</v>
      </c>
      <c r="D17" s="2">
        <f t="shared" si="1"/>
        <v>5333.333333333333</v>
      </c>
      <c r="E17" s="31" t="s">
        <v>138</v>
      </c>
      <c r="F17" s="7">
        <v>0.75</v>
      </c>
    </row>
    <row r="18" spans="1:6" x14ac:dyDescent="0.25">
      <c r="A18" s="24" t="s">
        <v>172</v>
      </c>
      <c r="B18" s="7">
        <v>0.75</v>
      </c>
      <c r="C18" s="2">
        <v>4000</v>
      </c>
      <c r="D18" s="2">
        <f t="shared" si="0"/>
        <v>5333.333333333333</v>
      </c>
      <c r="E18" s="31" t="s">
        <v>29</v>
      </c>
      <c r="F18" s="7">
        <v>0.75</v>
      </c>
    </row>
    <row r="19" spans="1:6" x14ac:dyDescent="0.25">
      <c r="A19" s="24" t="s">
        <v>173</v>
      </c>
      <c r="B19" s="7">
        <v>0.75</v>
      </c>
      <c r="C19" s="2">
        <v>4000</v>
      </c>
      <c r="D19" s="2">
        <f t="shared" si="0"/>
        <v>5333.333333333333</v>
      </c>
      <c r="E19" s="31" t="s">
        <v>30</v>
      </c>
      <c r="F19" s="7">
        <v>0.75</v>
      </c>
    </row>
    <row r="20" spans="1:6" x14ac:dyDescent="0.25">
      <c r="A20" s="24" t="s">
        <v>174</v>
      </c>
      <c r="B20" s="7">
        <v>0.75</v>
      </c>
      <c r="C20" s="2">
        <v>4000</v>
      </c>
      <c r="D20" s="2">
        <f t="shared" si="0"/>
        <v>5333.333333333333</v>
      </c>
      <c r="E20" s="31" t="s">
        <v>31</v>
      </c>
      <c r="F20" s="7">
        <v>0.75</v>
      </c>
    </row>
    <row r="21" spans="1:6" x14ac:dyDescent="0.25">
      <c r="A21" s="24" t="s">
        <v>175</v>
      </c>
      <c r="B21" s="7">
        <v>0.75</v>
      </c>
      <c r="C21" s="2">
        <v>4000</v>
      </c>
      <c r="D21" s="2">
        <f t="shared" si="0"/>
        <v>5333.333333333333</v>
      </c>
      <c r="E21" s="31" t="s">
        <v>32</v>
      </c>
      <c r="F21" s="7">
        <v>0.75</v>
      </c>
    </row>
    <row r="22" spans="1:6" x14ac:dyDescent="0.25">
      <c r="A22" s="24" t="s">
        <v>176</v>
      </c>
      <c r="B22" s="7">
        <v>0.75</v>
      </c>
      <c r="C22" s="2">
        <v>4000</v>
      </c>
      <c r="D22" s="2">
        <f t="shared" si="0"/>
        <v>5333.333333333333</v>
      </c>
      <c r="E22" s="31" t="s">
        <v>33</v>
      </c>
      <c r="F22" s="7">
        <v>0.75</v>
      </c>
    </row>
    <row r="23" spans="1:6" x14ac:dyDescent="0.25">
      <c r="A23" s="24" t="s">
        <v>177</v>
      </c>
      <c r="B23" s="7">
        <v>0.75</v>
      </c>
      <c r="C23" s="2">
        <v>4000</v>
      </c>
      <c r="D23" s="2">
        <f>+C23/B23</f>
        <v>5333.333333333333</v>
      </c>
      <c r="E23" s="31" t="s">
        <v>139</v>
      </c>
      <c r="F23" s="7">
        <v>0.75</v>
      </c>
    </row>
    <row r="24" spans="1:6" x14ac:dyDescent="0.25">
      <c r="A24" s="24" t="s">
        <v>178</v>
      </c>
      <c r="B24" s="7">
        <v>0.75</v>
      </c>
      <c r="C24" s="2">
        <v>4000</v>
      </c>
      <c r="D24" s="2">
        <f t="shared" ref="D24:D25" si="2">+C24/B24</f>
        <v>5333.333333333333</v>
      </c>
      <c r="E24" s="31" t="s">
        <v>140</v>
      </c>
      <c r="F24" s="7">
        <v>0.75</v>
      </c>
    </row>
    <row r="25" spans="1:6" x14ac:dyDescent="0.25">
      <c r="A25" s="24" t="s">
        <v>180</v>
      </c>
      <c r="B25" s="7">
        <v>0.75</v>
      </c>
      <c r="C25" s="2">
        <v>4000</v>
      </c>
      <c r="D25" s="2">
        <f t="shared" si="2"/>
        <v>5333.333333333333</v>
      </c>
      <c r="E25" s="31" t="s">
        <v>141</v>
      </c>
      <c r="F25" s="7">
        <v>0.75</v>
      </c>
    </row>
    <row r="26" spans="1:6" x14ac:dyDescent="0.25">
      <c r="A26" s="25" t="s">
        <v>41</v>
      </c>
      <c r="B26" s="7">
        <v>0.5</v>
      </c>
      <c r="C26" s="2">
        <v>1500</v>
      </c>
      <c r="D26" s="2">
        <f t="shared" si="0"/>
        <v>3000</v>
      </c>
      <c r="E26" s="31" t="s">
        <v>34</v>
      </c>
      <c r="F26" s="7">
        <v>0.65</v>
      </c>
    </row>
    <row r="27" spans="1:6" x14ac:dyDescent="0.25">
      <c r="A27" s="25" t="s">
        <v>190</v>
      </c>
      <c r="B27" s="7">
        <v>0.5</v>
      </c>
      <c r="C27" s="2">
        <v>700</v>
      </c>
      <c r="D27" s="2">
        <f t="shared" si="0"/>
        <v>1400</v>
      </c>
      <c r="E27" s="31" t="s">
        <v>35</v>
      </c>
      <c r="F27" s="7">
        <v>0.65</v>
      </c>
    </row>
    <row r="28" spans="1:6" x14ac:dyDescent="0.25">
      <c r="A28" s="25" t="s">
        <v>191</v>
      </c>
      <c r="B28" s="7">
        <v>0.5</v>
      </c>
      <c r="C28" s="2">
        <v>700</v>
      </c>
      <c r="D28" s="2">
        <f t="shared" si="0"/>
        <v>1400</v>
      </c>
      <c r="E28" s="31" t="s">
        <v>35</v>
      </c>
      <c r="F28" s="7">
        <v>0.65</v>
      </c>
    </row>
    <row r="29" spans="1:6" x14ac:dyDescent="0.25">
      <c r="A29" s="25" t="s">
        <v>192</v>
      </c>
      <c r="B29" s="7">
        <v>0.5</v>
      </c>
      <c r="C29" s="2">
        <v>700</v>
      </c>
      <c r="D29" s="2">
        <f t="shared" si="0"/>
        <v>1400</v>
      </c>
      <c r="E29" s="31" t="s">
        <v>35</v>
      </c>
      <c r="F29" s="7">
        <v>0.65</v>
      </c>
    </row>
    <row r="30" spans="1:6" x14ac:dyDescent="0.25">
      <c r="A30" s="25" t="s">
        <v>193</v>
      </c>
      <c r="B30" s="7">
        <v>0.5</v>
      </c>
      <c r="C30" s="2">
        <v>1500</v>
      </c>
      <c r="D30" s="2">
        <f t="shared" si="0"/>
        <v>3000</v>
      </c>
      <c r="E30" s="31" t="s">
        <v>36</v>
      </c>
      <c r="F30" s="7">
        <v>0.65</v>
      </c>
    </row>
    <row r="31" spans="1:6" x14ac:dyDescent="0.25">
      <c r="A31" s="25" t="s">
        <v>194</v>
      </c>
      <c r="B31" s="7">
        <v>0.5</v>
      </c>
      <c r="C31" s="2">
        <v>1500</v>
      </c>
      <c r="D31" s="2">
        <f t="shared" si="0"/>
        <v>3000</v>
      </c>
      <c r="E31" s="31" t="s">
        <v>37</v>
      </c>
      <c r="F31" s="7">
        <v>0.65</v>
      </c>
    </row>
    <row r="32" spans="1:6" x14ac:dyDescent="0.25">
      <c r="A32" s="25" t="s">
        <v>195</v>
      </c>
      <c r="B32" s="7">
        <v>0.5</v>
      </c>
      <c r="C32" s="2">
        <v>1500</v>
      </c>
      <c r="D32" s="2">
        <f t="shared" si="0"/>
        <v>3000</v>
      </c>
      <c r="E32" s="31" t="s">
        <v>146</v>
      </c>
      <c r="F32" s="7">
        <v>0.65</v>
      </c>
    </row>
    <row r="33" spans="1:6" x14ac:dyDescent="0.25">
      <c r="A33" s="25" t="s">
        <v>196</v>
      </c>
      <c r="B33" s="7">
        <v>0.5</v>
      </c>
      <c r="C33" s="2">
        <v>1500</v>
      </c>
      <c r="D33" s="2">
        <f t="shared" si="0"/>
        <v>3000</v>
      </c>
      <c r="E33" s="31" t="s">
        <v>147</v>
      </c>
      <c r="F33" s="7">
        <v>0.65</v>
      </c>
    </row>
    <row r="34" spans="1:6" x14ac:dyDescent="0.25">
      <c r="A34" s="25" t="s">
        <v>120</v>
      </c>
      <c r="B34" s="7">
        <v>0.5</v>
      </c>
      <c r="C34" s="2">
        <v>5000</v>
      </c>
      <c r="D34" s="2">
        <f t="shared" si="0"/>
        <v>10000</v>
      </c>
      <c r="E34" s="31" t="s">
        <v>61</v>
      </c>
      <c r="F34" s="7">
        <v>0.65</v>
      </c>
    </row>
    <row r="35" spans="1:6" x14ac:dyDescent="0.25">
      <c r="A35" s="25" t="s">
        <v>119</v>
      </c>
      <c r="B35" s="7">
        <v>0.5</v>
      </c>
      <c r="C35" s="2">
        <v>5000</v>
      </c>
      <c r="D35" s="2">
        <f t="shared" si="0"/>
        <v>10000</v>
      </c>
      <c r="E35" s="31" t="s">
        <v>53</v>
      </c>
      <c r="F35" s="7">
        <v>0.65</v>
      </c>
    </row>
    <row r="36" spans="1:6" x14ac:dyDescent="0.25">
      <c r="A36" s="25" t="s">
        <v>42</v>
      </c>
      <c r="B36" s="7">
        <v>0.5</v>
      </c>
      <c r="C36" s="2">
        <v>5000</v>
      </c>
      <c r="D36" s="2">
        <f t="shared" ref="D36" si="3">+C36/B36</f>
        <v>10000</v>
      </c>
      <c r="E36" s="31" t="s">
        <v>144</v>
      </c>
      <c r="F36" s="7">
        <v>0.65</v>
      </c>
    </row>
    <row r="37" spans="1:6" x14ac:dyDescent="0.25">
      <c r="A37" s="25" t="s">
        <v>148</v>
      </c>
      <c r="B37" s="7">
        <v>0.5</v>
      </c>
      <c r="C37" s="2">
        <v>5000</v>
      </c>
      <c r="D37" s="2">
        <f t="shared" si="0"/>
        <v>10000</v>
      </c>
      <c r="E37" s="31" t="s">
        <v>54</v>
      </c>
      <c r="F37" s="7">
        <v>0.65</v>
      </c>
    </row>
    <row r="38" spans="1:6" x14ac:dyDescent="0.25">
      <c r="A38" s="25" t="s">
        <v>43</v>
      </c>
      <c r="B38" s="7">
        <v>0.5</v>
      </c>
      <c r="C38" s="2">
        <v>3000</v>
      </c>
      <c r="D38" s="2">
        <f t="shared" si="0"/>
        <v>6000</v>
      </c>
      <c r="E38" s="31" t="s">
        <v>73</v>
      </c>
      <c r="F38" s="7">
        <v>0.65</v>
      </c>
    </row>
    <row r="39" spans="1:6" x14ac:dyDescent="0.25">
      <c r="A39" s="25" t="s">
        <v>201</v>
      </c>
      <c r="B39" s="7">
        <v>0.5</v>
      </c>
      <c r="C39" s="2">
        <v>3000</v>
      </c>
      <c r="D39" s="2">
        <f t="shared" si="0"/>
        <v>6000</v>
      </c>
      <c r="E39" s="31" t="s">
        <v>73</v>
      </c>
      <c r="F39" s="7">
        <v>0.65</v>
      </c>
    </row>
    <row r="40" spans="1:6" x14ac:dyDescent="0.25">
      <c r="A40" s="25" t="s">
        <v>197</v>
      </c>
      <c r="B40" s="7">
        <v>0.5</v>
      </c>
      <c r="C40" s="2">
        <v>5000</v>
      </c>
      <c r="D40" s="2">
        <f t="shared" si="0"/>
        <v>10000</v>
      </c>
      <c r="E40" s="31" t="s">
        <v>60</v>
      </c>
      <c r="F40" s="7">
        <v>0.65</v>
      </c>
    </row>
    <row r="41" spans="1:6" x14ac:dyDescent="0.25">
      <c r="A41" s="25" t="s">
        <v>198</v>
      </c>
      <c r="B41" s="7">
        <v>0.5</v>
      </c>
      <c r="C41" s="2">
        <v>3000</v>
      </c>
      <c r="D41" s="2">
        <f t="shared" si="0"/>
        <v>6000</v>
      </c>
      <c r="E41" s="31" t="s">
        <v>72</v>
      </c>
      <c r="F41" s="7">
        <v>0.65</v>
      </c>
    </row>
    <row r="42" spans="1:6" x14ac:dyDescent="0.25">
      <c r="A42" s="25" t="s">
        <v>55</v>
      </c>
      <c r="B42" s="7">
        <v>0.5</v>
      </c>
      <c r="C42" s="2">
        <v>5000</v>
      </c>
      <c r="D42" s="2">
        <f t="shared" si="0"/>
        <v>10000</v>
      </c>
      <c r="E42" s="31" t="s">
        <v>143</v>
      </c>
      <c r="F42" s="7">
        <v>0.65</v>
      </c>
    </row>
    <row r="43" spans="1:6" x14ac:dyDescent="0.25">
      <c r="A43" s="25" t="s">
        <v>56</v>
      </c>
      <c r="B43" s="7">
        <v>0.5</v>
      </c>
      <c r="C43" s="2">
        <v>5000</v>
      </c>
      <c r="D43" s="2">
        <f>+C43/B43</f>
        <v>10000</v>
      </c>
      <c r="E43" s="31" t="s">
        <v>142</v>
      </c>
      <c r="F43" s="7">
        <v>0.65</v>
      </c>
    </row>
    <row r="44" spans="1:6" ht="14.45" customHeight="1" x14ac:dyDescent="0.25">
      <c r="A44" s="25" t="s">
        <v>44</v>
      </c>
      <c r="B44" s="7">
        <v>0.5</v>
      </c>
      <c r="C44" s="2">
        <v>500</v>
      </c>
      <c r="D44" s="2">
        <f t="shared" si="0"/>
        <v>1000</v>
      </c>
      <c r="E44" s="31" t="s">
        <v>38</v>
      </c>
      <c r="F44" s="7">
        <v>0.65</v>
      </c>
    </row>
    <row r="45" spans="1:6" x14ac:dyDescent="0.25">
      <c r="A45" s="26" t="s">
        <v>45</v>
      </c>
      <c r="B45" s="7">
        <v>0.5</v>
      </c>
      <c r="C45" s="2">
        <v>500</v>
      </c>
      <c r="D45" s="2">
        <f t="shared" si="0"/>
        <v>1000</v>
      </c>
      <c r="E45" s="31" t="s">
        <v>149</v>
      </c>
      <c r="F45" s="7">
        <v>0.65</v>
      </c>
    </row>
    <row r="46" spans="1:6" ht="14.45" customHeight="1" x14ac:dyDescent="0.25">
      <c r="A46" s="27" t="s">
        <v>46</v>
      </c>
      <c r="B46" s="7">
        <v>0.5</v>
      </c>
      <c r="C46" s="2">
        <v>1500</v>
      </c>
      <c r="D46" s="2">
        <f t="shared" ref="D46:D66" si="4">+C46/B46</f>
        <v>3000</v>
      </c>
      <c r="E46" s="31" t="s">
        <v>145</v>
      </c>
      <c r="F46" s="7">
        <v>0.65</v>
      </c>
    </row>
    <row r="47" spans="1:6" ht="14.45" customHeight="1" x14ac:dyDescent="0.25">
      <c r="A47" s="57" t="s">
        <v>184</v>
      </c>
      <c r="B47" s="7">
        <v>0.75</v>
      </c>
      <c r="C47" s="2">
        <v>5000</v>
      </c>
      <c r="D47" s="2">
        <f t="shared" si="4"/>
        <v>6666.666666666667</v>
      </c>
      <c r="E47" s="31" t="s">
        <v>78</v>
      </c>
      <c r="F47" s="7">
        <v>0.75</v>
      </c>
    </row>
    <row r="48" spans="1:6" x14ac:dyDescent="0.25">
      <c r="A48" s="28" t="s">
        <v>79</v>
      </c>
      <c r="B48" s="7">
        <v>0.5</v>
      </c>
      <c r="C48" s="2">
        <v>5000</v>
      </c>
      <c r="D48" s="2">
        <f t="shared" si="4"/>
        <v>10000</v>
      </c>
      <c r="E48" s="31" t="s">
        <v>74</v>
      </c>
      <c r="F48" s="7">
        <v>0.65</v>
      </c>
    </row>
    <row r="49" spans="1:6" ht="14.45" customHeight="1" x14ac:dyDescent="0.25">
      <c r="A49" s="28" t="s">
        <v>150</v>
      </c>
      <c r="B49" s="7">
        <v>0.5</v>
      </c>
      <c r="C49" s="2">
        <v>5000</v>
      </c>
      <c r="D49" s="2">
        <f t="shared" si="4"/>
        <v>10000</v>
      </c>
      <c r="E49" s="31">
        <v>1003</v>
      </c>
      <c r="F49" s="7">
        <v>0.65</v>
      </c>
    </row>
    <row r="50" spans="1:6" ht="14.45" customHeight="1" x14ac:dyDescent="0.25">
      <c r="A50" s="28" t="s">
        <v>152</v>
      </c>
      <c r="B50" s="7">
        <v>0.5</v>
      </c>
      <c r="C50" s="2">
        <v>5000</v>
      </c>
      <c r="D50" s="2">
        <f t="shared" si="4"/>
        <v>10000</v>
      </c>
      <c r="E50" s="31">
        <v>1004</v>
      </c>
      <c r="F50" s="7">
        <v>0.65</v>
      </c>
    </row>
    <row r="51" spans="1:6" x14ac:dyDescent="0.25">
      <c r="A51" s="28" t="s">
        <v>199</v>
      </c>
      <c r="B51" s="7">
        <v>0.5</v>
      </c>
      <c r="C51" s="2">
        <v>5000</v>
      </c>
      <c r="D51" s="2">
        <f t="shared" si="4"/>
        <v>10000</v>
      </c>
      <c r="E51" s="31">
        <v>1013</v>
      </c>
      <c r="F51" s="7">
        <v>0.65</v>
      </c>
    </row>
    <row r="52" spans="1:6" x14ac:dyDescent="0.25">
      <c r="A52" s="28" t="s">
        <v>121</v>
      </c>
      <c r="B52" s="7">
        <v>0.5</v>
      </c>
      <c r="C52" s="2">
        <v>5000</v>
      </c>
      <c r="D52" s="2">
        <f t="shared" si="4"/>
        <v>10000</v>
      </c>
      <c r="E52" s="31">
        <v>1006</v>
      </c>
      <c r="F52" s="7">
        <v>0.65</v>
      </c>
    </row>
    <row r="53" spans="1:6" ht="14.45" customHeight="1" x14ac:dyDescent="0.25">
      <c r="A53" s="28" t="s">
        <v>151</v>
      </c>
      <c r="B53" s="7">
        <v>0.5</v>
      </c>
      <c r="C53" s="2">
        <v>5000</v>
      </c>
      <c r="D53" s="2">
        <f t="shared" si="4"/>
        <v>10000</v>
      </c>
      <c r="E53" s="31">
        <v>1014</v>
      </c>
      <c r="F53" s="7">
        <v>0.65</v>
      </c>
    </row>
    <row r="54" spans="1:6" x14ac:dyDescent="0.25">
      <c r="A54" s="29" t="s">
        <v>75</v>
      </c>
      <c r="B54" s="7">
        <v>0.5</v>
      </c>
      <c r="C54" s="2">
        <v>5000</v>
      </c>
      <c r="D54" s="2">
        <f t="shared" si="4"/>
        <v>10000</v>
      </c>
      <c r="E54" s="31" t="s">
        <v>76</v>
      </c>
      <c r="F54" s="7">
        <v>0.65</v>
      </c>
    </row>
    <row r="55" spans="1:6" x14ac:dyDescent="0.25">
      <c r="A55" s="29" t="s">
        <v>154</v>
      </c>
      <c r="B55" s="7">
        <v>0.5</v>
      </c>
      <c r="C55" s="2">
        <v>5000</v>
      </c>
      <c r="D55" s="2">
        <f t="shared" si="4"/>
        <v>10000</v>
      </c>
      <c r="E55" s="31">
        <v>2006</v>
      </c>
      <c r="F55" s="7">
        <v>0.65</v>
      </c>
    </row>
    <row r="56" spans="1:6" x14ac:dyDescent="0.25">
      <c r="A56" s="29" t="s">
        <v>122</v>
      </c>
      <c r="B56" s="7">
        <v>0.5</v>
      </c>
      <c r="C56" s="2">
        <v>5000</v>
      </c>
      <c r="D56" s="2">
        <f t="shared" ref="D56:D57" si="5">+C56/B56</f>
        <v>10000</v>
      </c>
      <c r="E56" s="31">
        <v>2008</v>
      </c>
      <c r="F56" s="7">
        <v>0.65</v>
      </c>
    </row>
    <row r="57" spans="1:6" x14ac:dyDescent="0.25">
      <c r="A57" s="29" t="s">
        <v>200</v>
      </c>
      <c r="B57" s="7">
        <v>0.5</v>
      </c>
      <c r="C57" s="2">
        <v>5000</v>
      </c>
      <c r="D57" s="2">
        <f t="shared" si="5"/>
        <v>10000</v>
      </c>
      <c r="E57" s="31">
        <v>2015</v>
      </c>
      <c r="F57" s="7">
        <v>0.65</v>
      </c>
    </row>
    <row r="58" spans="1:6" ht="14.45" customHeight="1" x14ac:dyDescent="0.25">
      <c r="A58" s="29" t="s">
        <v>155</v>
      </c>
      <c r="B58" s="7">
        <v>0.5</v>
      </c>
      <c r="C58" s="2">
        <v>5000</v>
      </c>
      <c r="D58" s="2">
        <f t="shared" si="4"/>
        <v>10000</v>
      </c>
      <c r="E58" s="31">
        <v>2013</v>
      </c>
      <c r="F58" s="7">
        <v>0.65</v>
      </c>
    </row>
    <row r="59" spans="1:6" x14ac:dyDescent="0.25">
      <c r="A59" s="29" t="s">
        <v>153</v>
      </c>
      <c r="B59" s="7">
        <v>0.5</v>
      </c>
      <c r="C59" s="2">
        <v>5000</v>
      </c>
      <c r="D59" s="2">
        <f t="shared" si="4"/>
        <v>10000</v>
      </c>
      <c r="E59" s="31">
        <v>2016</v>
      </c>
      <c r="F59" s="7">
        <v>0.65</v>
      </c>
    </row>
    <row r="60" spans="1:6" x14ac:dyDescent="0.25">
      <c r="A60" s="30" t="s">
        <v>202</v>
      </c>
      <c r="B60" s="7">
        <v>0.5</v>
      </c>
      <c r="C60" s="2">
        <v>5000</v>
      </c>
      <c r="D60" s="2">
        <f t="shared" si="4"/>
        <v>10000</v>
      </c>
      <c r="E60" s="31" t="s">
        <v>77</v>
      </c>
      <c r="F60" s="7">
        <v>0.65</v>
      </c>
    </row>
    <row r="61" spans="1:6" x14ac:dyDescent="0.25">
      <c r="A61" s="30" t="s">
        <v>203</v>
      </c>
      <c r="B61" s="7">
        <v>0.5</v>
      </c>
      <c r="C61" s="2">
        <v>5000</v>
      </c>
      <c r="D61" s="2">
        <f t="shared" si="4"/>
        <v>10000</v>
      </c>
      <c r="E61" s="31">
        <v>7007</v>
      </c>
      <c r="F61" s="7">
        <v>0.65</v>
      </c>
    </row>
    <row r="62" spans="1:6" x14ac:dyDescent="0.25">
      <c r="A62" s="30" t="s">
        <v>204</v>
      </c>
      <c r="B62" s="7">
        <v>0.5</v>
      </c>
      <c r="C62" s="2">
        <v>5000</v>
      </c>
      <c r="D62" s="2">
        <f t="shared" si="4"/>
        <v>10000</v>
      </c>
      <c r="E62" s="31">
        <v>7008</v>
      </c>
      <c r="F62" s="7">
        <v>0.65</v>
      </c>
    </row>
    <row r="63" spans="1:6" x14ac:dyDescent="0.25">
      <c r="A63" s="30" t="s">
        <v>205</v>
      </c>
      <c r="B63" s="7">
        <v>0.5</v>
      </c>
      <c r="C63" s="2">
        <v>5000</v>
      </c>
      <c r="D63" s="2">
        <f t="shared" ref="D63" si="6">+C63/B63</f>
        <v>10000</v>
      </c>
      <c r="E63" s="31">
        <v>7009</v>
      </c>
      <c r="F63" s="7">
        <v>0.65</v>
      </c>
    </row>
    <row r="64" spans="1:6" x14ac:dyDescent="0.25">
      <c r="A64" s="30" t="s">
        <v>206</v>
      </c>
      <c r="B64" s="7">
        <v>0.5</v>
      </c>
      <c r="C64" s="2">
        <v>5000</v>
      </c>
      <c r="D64" s="2">
        <f t="shared" si="4"/>
        <v>10000</v>
      </c>
      <c r="E64" s="31">
        <v>7009</v>
      </c>
      <c r="F64" s="7">
        <v>0.65</v>
      </c>
    </row>
    <row r="65" spans="1:6" x14ac:dyDescent="0.25">
      <c r="A65" s="30" t="s">
        <v>207</v>
      </c>
      <c r="B65" s="7">
        <v>0.5</v>
      </c>
      <c r="C65" s="2">
        <v>5000</v>
      </c>
      <c r="D65" s="2">
        <f>+C65/B65</f>
        <v>10000</v>
      </c>
      <c r="E65" s="31">
        <v>8000</v>
      </c>
      <c r="F65" s="7">
        <v>0.65</v>
      </c>
    </row>
    <row r="66" spans="1:6" x14ac:dyDescent="0.25">
      <c r="A66" s="30" t="s">
        <v>208</v>
      </c>
      <c r="B66" s="7">
        <v>0.5</v>
      </c>
      <c r="C66" s="2">
        <v>5000</v>
      </c>
      <c r="D66" s="2">
        <f t="shared" si="4"/>
        <v>10000</v>
      </c>
      <c r="E66" s="31">
        <v>8004</v>
      </c>
      <c r="F66" s="7">
        <v>0.65</v>
      </c>
    </row>
  </sheetData>
  <sheetProtection algorithmName="SHA-512" hashValue="FaXePh0FmwpEvv1f9/VgNFuS808Elzc8qnqduTXmedakI1jfSsyxcjCWJE2jqV3IKwOZ3qsQU2w8Gswg6yHrRA==" saltValue="XmiDNUXvEamlZpBe0bt+Qw==" spinCount="100000" sheet="1" objects="1" scenarios="1"/>
  <mergeCells count="4">
    <mergeCell ref="B1:C1"/>
    <mergeCell ref="A1:A2"/>
    <mergeCell ref="D1:D2"/>
    <mergeCell ref="E1:E2"/>
  </mergeCells>
  <phoneticPr fontId="26" type="noConversion"/>
  <pageMargins left="0.70866141732283472" right="0.70866141732283472" top="0.74803149606299213" bottom="0.74803149606299213"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49dfff2-a963-4ff9-ad18-441f2a2b925a" xsi:nil="true"/>
    <lcf76f155ced4ddcb4097134ff3c332f xmlns="89c77e8e-6582-4e4e-9ff7-6518df9a06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12B720E57B454488A5466F117621A4" ma:contentTypeVersion="15" ma:contentTypeDescription="Crée un document." ma:contentTypeScope="" ma:versionID="db38c5ff564020ac6490b7c42931de65">
  <xsd:schema xmlns:xsd="http://www.w3.org/2001/XMLSchema" xmlns:xs="http://www.w3.org/2001/XMLSchema" xmlns:p="http://schemas.microsoft.com/office/2006/metadata/properties" xmlns:ns2="89c77e8e-6582-4e4e-9ff7-6518df9a0697" xmlns:ns3="049dfff2-a963-4ff9-ad18-441f2a2b925a" targetNamespace="http://schemas.microsoft.com/office/2006/metadata/properties" ma:root="true" ma:fieldsID="6f6f47d2aaa4c64818e5b82415dc1734" ns2:_="" ns3:_="">
    <xsd:import namespace="89c77e8e-6582-4e4e-9ff7-6518df9a0697"/>
    <xsd:import namespace="049dfff2-a963-4ff9-ad18-441f2a2b925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c77e8e-6582-4e4e-9ff7-6518df9a069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0b996bce-de74-4fd8-bf6b-2b75d13f9b23"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9dfff2-a963-4ff9-ad18-441f2a2b925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5ab6926-812a-46a0-b1c8-1680a006a6d2}" ma:internalName="TaxCatchAll" ma:showField="CatchAllData" ma:web="049dfff2-a963-4ff9-ad18-441f2a2b925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E9B6F2-A9D7-4362-A8D4-8964D8082D62}">
  <ds:schemaRefs>
    <ds:schemaRef ds:uri="http://schemas.microsoft.com/sharepoint/v3/contenttype/forms"/>
  </ds:schemaRefs>
</ds:datastoreItem>
</file>

<file path=customXml/itemProps2.xml><?xml version="1.0" encoding="utf-8"?>
<ds:datastoreItem xmlns:ds="http://schemas.openxmlformats.org/officeDocument/2006/customXml" ds:itemID="{E275F338-E4B0-42C3-9F2F-78AE350A98BA}">
  <ds:schemaRefs>
    <ds:schemaRef ds:uri="http://purl.org/dc/elements/1.1/"/>
    <ds:schemaRef ds:uri="http://schemas.microsoft.com/office/2006/documentManagement/types"/>
    <ds:schemaRef ds:uri="http://schemas.microsoft.com/office/2006/metadata/properties"/>
    <ds:schemaRef ds:uri="89c77e8e-6582-4e4e-9ff7-6518df9a0697"/>
    <ds:schemaRef ds:uri="http://purl.org/dc/terms/"/>
    <ds:schemaRef ds:uri="http://purl.org/dc/dcmitype/"/>
    <ds:schemaRef ds:uri="http://schemas.openxmlformats.org/package/2006/metadata/core-properties"/>
    <ds:schemaRef ds:uri="http://schemas.microsoft.com/office/infopath/2007/PartnerControls"/>
    <ds:schemaRef ds:uri="049dfff2-a963-4ff9-ad18-441f2a2b925a"/>
    <ds:schemaRef ds:uri="http://www.w3.org/XML/1998/namespace"/>
  </ds:schemaRefs>
</ds:datastoreItem>
</file>

<file path=customXml/itemProps3.xml><?xml version="1.0" encoding="utf-8"?>
<ds:datastoreItem xmlns:ds="http://schemas.openxmlformats.org/officeDocument/2006/customXml" ds:itemID="{CE4ACCF4-2E6F-4D7F-BA6E-84878A59A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c77e8e-6582-4e4e-9ff7-6518df9a0697"/>
    <ds:schemaRef ds:uri="049dfff2-a963-4ff9-ad18-441f2a2b9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Mise en garde</vt:lpstr>
      <vt:lpstr>Guide d'utilisation</vt:lpstr>
      <vt:lpstr>Contrat</vt:lpstr>
      <vt:lpstr>Références taux et max</vt:lpstr>
      <vt:lpstr>Contrat!Zone_d_impression</vt:lpstr>
      <vt:lpstr>'Guide d''utilisation'!Zone_d_impression</vt:lpstr>
      <vt:lpstr>'Mise en garde'!Zone_d_impression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Bernard Racine</dc:creator>
  <cp:keywords/>
  <dc:description/>
  <cp:lastModifiedBy>Valérie Laroche</cp:lastModifiedBy>
  <cp:revision/>
  <cp:lastPrinted>2023-10-26T18:18:00Z</cp:lastPrinted>
  <dcterms:created xsi:type="dcterms:W3CDTF">2021-03-14T00:10:40Z</dcterms:created>
  <dcterms:modified xsi:type="dcterms:W3CDTF">2024-04-24T18:52:53Z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0x010100CD12B720E57B454488A5466F117621A4</vt:lpwstr>
  </property>
  <property fmtid="{D5CDD505-2E9C-101B-9397-08002B2CF9AE}" pid="3" name="Order">
    <vt:r8>1110800</vt:r8>
  </property>
  <property fmtid="{D5CDD505-2E9C-101B-9397-08002B2CF9AE}" pid="4" name="MediaServiceImageTags">
    <vt:lpwstr/>
  </property>
</Properties>
</file>